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énes\SkyDrive\1A_Kukklub_Dolgoz\Kukklub_2014_0301\Tevékenység\AgrInfo\Termésverseny\Ellenőrök\Ellenőrök képzése\Ek_2018\"/>
    </mc:Choice>
  </mc:AlternateContent>
  <xr:revisionPtr revIDLastSave="5" documentId="6_{6C4C6C78-D596-4A09-90EB-6F672849A5D4}" xr6:coauthVersionLast="36" xr6:coauthVersionMax="36" xr10:uidLastSave="{8AF95C3F-8840-4A99-BC00-009B86B5BD9B}"/>
  <bookViews>
    <workbookView xWindow="0" yWindow="0" windowWidth="20490" windowHeight="8595" firstSheet="1" activeTab="3" xr2:uid="{00000000-000D-0000-FFFF-FFFF00000000}"/>
  </bookViews>
  <sheets>
    <sheet name="Info" sheetId="5" r:id="rId1"/>
    <sheet name="Névsor" sheetId="2" r:id="rId2"/>
    <sheet name="Gyakorlati feladatok" sheetId="1" r:id="rId3"/>
    <sheet name="Általános feladatok" sheetId="3" r:id="rId4"/>
    <sheet name="Jelmagyarázat" sheetId="4" r:id="rId5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" l="1"/>
  <c r="H16" i="1" l="1"/>
  <c r="H10" i="1"/>
  <c r="H11" i="1"/>
  <c r="H12" i="1"/>
  <c r="H13" i="1"/>
  <c r="H14" i="1"/>
  <c r="H15" i="1"/>
  <c r="H9" i="1"/>
  <c r="G17" i="1" l="1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W18" i="3" l="1"/>
  <c r="W17" i="3"/>
  <c r="AN16" i="3"/>
  <c r="W16" i="3"/>
  <c r="W15" i="3"/>
  <c r="E15" i="3"/>
  <c r="W14" i="3"/>
  <c r="W13" i="3"/>
  <c r="W12" i="3"/>
  <c r="W11" i="3"/>
  <c r="W10" i="3"/>
  <c r="W9" i="3"/>
  <c r="W8" i="3"/>
  <c r="W7" i="3"/>
  <c r="W6" i="3"/>
  <c r="W5" i="3"/>
  <c r="W4" i="3"/>
  <c r="W3" i="3"/>
  <c r="X16" i="3" l="1"/>
  <c r="AB16" i="3"/>
  <c r="AB19" i="3" s="1"/>
  <c r="AB20" i="3" s="1"/>
  <c r="AF16" i="3"/>
  <c r="AF19" i="3" s="1"/>
  <c r="AF20" i="3" s="1"/>
  <c r="AJ16" i="3"/>
  <c r="AJ19" i="3" s="1"/>
  <c r="AJ20" i="3" s="1"/>
  <c r="Y16" i="3"/>
  <c r="AC16" i="3"/>
  <c r="AG16" i="3"/>
  <c r="AG19" i="3" s="1"/>
  <c r="AG20" i="3" s="1"/>
  <c r="AK16" i="3"/>
  <c r="AK19" i="3" s="1"/>
  <c r="AK20" i="3" s="1"/>
  <c r="AD16" i="3"/>
  <c r="AL16" i="3"/>
  <c r="AL19" i="3" s="1"/>
  <c r="AL20" i="3" s="1"/>
  <c r="AE16" i="3"/>
  <c r="AE19" i="3" s="1"/>
  <c r="AE20" i="3" s="1"/>
  <c r="AM16" i="3"/>
  <c r="AM19" i="3" s="1"/>
  <c r="AM20" i="3" s="1"/>
  <c r="Z16" i="3"/>
  <c r="AH16" i="3"/>
  <c r="AH19" i="3" s="1"/>
  <c r="AH20" i="3" s="1"/>
  <c r="AA16" i="3"/>
  <c r="AI16" i="3"/>
  <c r="AI19" i="3" s="1"/>
  <c r="AI20" i="3" s="1"/>
  <c r="W19" i="3"/>
  <c r="W20" i="3" s="1"/>
  <c r="Y19" i="3"/>
  <c r="Y20" i="3" s="1"/>
  <c r="Z19" i="3"/>
  <c r="Z20" i="3" s="1"/>
  <c r="AD19" i="3"/>
  <c r="AD20" i="3" s="1"/>
  <c r="AC19" i="3"/>
  <c r="AC20" i="3" s="1"/>
  <c r="AA19" i="3"/>
  <c r="AA20" i="3" s="1"/>
  <c r="X19" i="3"/>
  <c r="X20" i="3" s="1"/>
</calcChain>
</file>

<file path=xl/sharedStrings.xml><?xml version="1.0" encoding="utf-8"?>
<sst xmlns="http://schemas.openxmlformats.org/spreadsheetml/2006/main" count="304" uniqueCount="177">
  <si>
    <t>Termésbecslési gyakorlat adatgyűjtéssel és a Termésbecslés kalkulátor használatával</t>
  </si>
  <si>
    <t>Rekordcső Verseny tanúsítás</t>
  </si>
  <si>
    <t>Sortávmegállapítási gyakorlat</t>
  </si>
  <si>
    <t>Pásztahossz megállapítási gyakorlat</t>
  </si>
  <si>
    <t>Területmérés GPS eszközzel, mérőkerékkel és szalaggal</t>
  </si>
  <si>
    <t>Szemnedvesség mérés</t>
  </si>
  <si>
    <t>Betakarítási Jegyzőkönyv kiállítás</t>
  </si>
  <si>
    <t xml:space="preserve">Minimum hány mintatér kell a szabályos termésbecsléshez? </t>
  </si>
  <si>
    <t>Állapítsa meg a kijelölt területen a sortávolságot</t>
  </si>
  <si>
    <t>Hogyan számolja ki, hogy milyen hosszú mintatérre van szükség?</t>
  </si>
  <si>
    <t>Hány mintacsövet gyűjt be egy mintatérről?</t>
  </si>
  <si>
    <t>Beszámítja a meddő töveket is a kalkulációba?</t>
  </si>
  <si>
    <t>Hol méri a pásztahosszt?</t>
  </si>
  <si>
    <t>Tematika</t>
  </si>
  <si>
    <t>Kérdés-feladat</t>
  </si>
  <si>
    <t>Sorszám</t>
  </si>
  <si>
    <t>Csoport</t>
  </si>
  <si>
    <t>Tárgy</t>
  </si>
  <si>
    <t>Név</t>
  </si>
  <si>
    <t>Végzettség</t>
  </si>
  <si>
    <t>Foglalkozás</t>
  </si>
  <si>
    <t>Mobiltelefon</t>
  </si>
  <si>
    <t>Email cím</t>
  </si>
  <si>
    <t>Weboldal</t>
  </si>
  <si>
    <t>Státusz</t>
  </si>
  <si>
    <t>Alkalmazó neve</t>
  </si>
  <si>
    <t>Szakterület</t>
  </si>
  <si>
    <t>Cégalkalmazott</t>
  </si>
  <si>
    <t>Agronómia</t>
  </si>
  <si>
    <t>Kárándi Orsolya</t>
  </si>
  <si>
    <t>gazdasági és vidékfejlesztési agrármérnök</t>
  </si>
  <si>
    <t>Falugazdász</t>
  </si>
  <si>
    <t>karandi.orsolya@nak.hu</t>
  </si>
  <si>
    <t>NAK</t>
  </si>
  <si>
    <t>Kisné Jenei Beáta</t>
  </si>
  <si>
    <t>Agrármérnök</t>
  </si>
  <si>
    <t>kisnebeus@gmail.com</t>
  </si>
  <si>
    <t>Kondor Gabriella</t>
  </si>
  <si>
    <t xml:space="preserve">Gazdasági és vidékfejlesztési agrármérnök </t>
  </si>
  <si>
    <t>kondor.gabriella@nak.hu</t>
  </si>
  <si>
    <t>Nemzeti Agrárgazdasági Kamara</t>
  </si>
  <si>
    <t>Kostyova László</t>
  </si>
  <si>
    <t>Közgazdász</t>
  </si>
  <si>
    <t>falugazdász</t>
  </si>
  <si>
    <t>kostyova.laszlo@nak.hu</t>
  </si>
  <si>
    <t>Kutrovácz Ákos</t>
  </si>
  <si>
    <t>okleveles agrármérnök</t>
  </si>
  <si>
    <t>kutrovacz.akos@nak.hu</t>
  </si>
  <si>
    <t>Makrai Csaba</t>
  </si>
  <si>
    <t>agrármérnök</t>
  </si>
  <si>
    <t>makrai76@gmail.com</t>
  </si>
  <si>
    <t>Percze István</t>
  </si>
  <si>
    <t>percze.istvan@nak.hu</t>
  </si>
  <si>
    <t>Trázsi Emese</t>
  </si>
  <si>
    <t>trazsi.emese@nak.hu</t>
  </si>
  <si>
    <t>Túri Zoltán</t>
  </si>
  <si>
    <t>gazdasági agrármérnök</t>
  </si>
  <si>
    <t>turi.zoltan@nak.hu</t>
  </si>
  <si>
    <t>Varga János</t>
  </si>
  <si>
    <t>vjanos83@gmail.com</t>
  </si>
  <si>
    <t>Varga Péter</t>
  </si>
  <si>
    <t>okl. növényorvos</t>
  </si>
  <si>
    <t>vargapeter@ajkanet.hu</t>
  </si>
  <si>
    <t>Növényvédelem</t>
  </si>
  <si>
    <t>Varsányi Miklós</t>
  </si>
  <si>
    <t>Egyéb</t>
  </si>
  <si>
    <t>Totó</t>
  </si>
  <si>
    <t>válasz</t>
  </si>
  <si>
    <t>Értékelés</t>
  </si>
  <si>
    <t>Megfejtés</t>
  </si>
  <si>
    <t>sorszám</t>
  </si>
  <si>
    <t>kérdés</t>
  </si>
  <si>
    <t xml:space="preserve"> </t>
  </si>
  <si>
    <t>Derékszögű háromszög területének kiszámítása körbeméréssel</t>
  </si>
  <si>
    <t>a*b</t>
  </si>
  <si>
    <t>a*b/2</t>
  </si>
  <si>
    <t>Thalész tétel</t>
  </si>
  <si>
    <t>egyenlő oldalú háromszög területének kiszámítása körbeméréssel</t>
  </si>
  <si>
    <t>Hérón képlet</t>
  </si>
  <si>
    <t>a*m/2</t>
  </si>
  <si>
    <t>szabálytalan háromszög területének kiszámítása körbeméréssel</t>
  </si>
  <si>
    <t>Téglalap területének kiszámítása</t>
  </si>
  <si>
    <r>
      <t>a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/2</t>
    </r>
  </si>
  <si>
    <t xml:space="preserve">Négyzet területének kiszámítása </t>
  </si>
  <si>
    <t>a*a</t>
  </si>
  <si>
    <r>
      <t>a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>/2</t>
    </r>
  </si>
  <si>
    <t xml:space="preserve">Derékszögű háromszög harmadik oldalának kiszámítása </t>
  </si>
  <si>
    <r>
      <t>ˇ(a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+b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)=c</t>
    </r>
  </si>
  <si>
    <t>Pythagorasz tétel</t>
  </si>
  <si>
    <t>Trapéz területének a kiszámítása</t>
  </si>
  <si>
    <t>(a+c)/2*m</t>
  </si>
  <si>
    <t>c*m+a két háromszög</t>
  </si>
  <si>
    <t>Melyik trapéz területét lehet megállapítani részleges körbemérésel?</t>
  </si>
  <si>
    <t>egyiket sem</t>
  </si>
  <si>
    <t>legalább egy derékszög</t>
  </si>
  <si>
    <t>legalább két derékszög</t>
  </si>
  <si>
    <t>Hány párhuzamos oldala van egy romboidnak</t>
  </si>
  <si>
    <t>2+2</t>
  </si>
  <si>
    <t>Hány párhuzamos oldala van egy deltoidnak?</t>
  </si>
  <si>
    <t>2+3</t>
  </si>
  <si>
    <t>x</t>
  </si>
  <si>
    <t>hány %-osra számítjuk át a kukorica nedvességtartalmát?</t>
  </si>
  <si>
    <t>Melyik képlet segítségével számítjuk át q tömegű x nedvességtartalmú kukorica tömegét (qx) megadott  nedvességtartalmú (m) tömegre (qm)?</t>
  </si>
  <si>
    <t>q-(q*(m-x))</t>
  </si>
  <si>
    <t>q*m/x*100</t>
  </si>
  <si>
    <t>q*(100-x)/(100-m)</t>
  </si>
  <si>
    <t>A megfelelő képlet felhasználásával (a  kiválasztott képlet alatti cellában) számolja át 234 tonna 18,3% nedvességtartalmú termény tömegét a termésverseny előírásai szerinti tömegre!</t>
  </si>
  <si>
    <t>Mekkora a minimálisan kimérendő versenyterület, ha a sortávolság 75 cm, a kombájn 6 soros és a sorhosszúság 345 méter?</t>
  </si>
  <si>
    <t>Hány mintavétel szükséges legalább a versenyparcella bejelentéséhez ellenőrzésre?</t>
  </si>
  <si>
    <t>Hibátlan</t>
  </si>
  <si>
    <t>jó</t>
  </si>
  <si>
    <t>javítható</t>
  </si>
  <si>
    <t>helyes</t>
  </si>
  <si>
    <t>helytelen/nem értékelhető</t>
  </si>
  <si>
    <t>nem elfogadott</t>
  </si>
  <si>
    <t>Horváth-Nyéki Ágnes</t>
  </si>
  <si>
    <t>Király András</t>
  </si>
  <si>
    <t>Losonci Tamás</t>
  </si>
  <si>
    <t>Nagy Adrienn</t>
  </si>
  <si>
    <t>Tóth László</t>
  </si>
  <si>
    <t>válasz 1</t>
  </si>
  <si>
    <t>válasz 2</t>
  </si>
  <si>
    <t>válasz 3</t>
  </si>
  <si>
    <t>Okleveles növényorvos</t>
  </si>
  <si>
    <t>horvathnyekia@gmail.com</t>
  </si>
  <si>
    <t>okl. környezetkutató</t>
  </si>
  <si>
    <t>fejlesztési munkatárs</t>
  </si>
  <si>
    <t>kiraly.andras@nak.hu</t>
  </si>
  <si>
    <t>PJ&amp;KA Kft.</t>
  </si>
  <si>
    <t>szaktanácsadó</t>
  </si>
  <si>
    <t>NAK-TAN Kft.</t>
  </si>
  <si>
    <t>Vidékfejlesztési agrármérnök(msc)</t>
  </si>
  <si>
    <t>losoncitamas1021@gmail.com</t>
  </si>
  <si>
    <t>Gazdasàgi agràrmérnök</t>
  </si>
  <si>
    <t>nagy.adrienn@nak.hu</t>
  </si>
  <si>
    <t>Szaktanácsadó</t>
  </si>
  <si>
    <t>NAKTAN Kft.</t>
  </si>
  <si>
    <t>tothnemarta@gmail.com</t>
  </si>
  <si>
    <t>értékesítési csoportvezető</t>
  </si>
  <si>
    <t>szín</t>
  </si>
  <si>
    <t>értékelés</t>
  </si>
  <si>
    <t>érték</t>
  </si>
  <si>
    <t>&gt;95</t>
  </si>
  <si>
    <t>&gt;90</t>
  </si>
  <si>
    <t>&gt;85</t>
  </si>
  <si>
    <t>&lt;85</t>
  </si>
  <si>
    <t>össszegzés</t>
  </si>
  <si>
    <t>kitöltés</t>
  </si>
  <si>
    <t>Feladat</t>
  </si>
  <si>
    <t>Legalább 3 minta beküldése</t>
  </si>
  <si>
    <t>Helyszíni mérésekkel, legalább 30 m-es szalaggal</t>
  </si>
  <si>
    <t>Helyszíni mérésekkel, különféle eszközökkel</t>
  </si>
  <si>
    <t>Hányszor kell megmérni mindegyik minta nedvességtartalmát kézi mérőkészülékkel?</t>
  </si>
  <si>
    <t>válaszok1</t>
  </si>
  <si>
    <t>válaszok2</t>
  </si>
  <si>
    <t>válaszok3</t>
  </si>
  <si>
    <t>kód</t>
  </si>
  <si>
    <t xml:space="preserve">legalább 36 sortávolság megmérésével </t>
  </si>
  <si>
    <t>10 sor megmérésével</t>
  </si>
  <si>
    <t>5 méteren</t>
  </si>
  <si>
    <t>H=1m/sortávolság m*100</t>
  </si>
  <si>
    <t>adaptersorok száma x 4</t>
  </si>
  <si>
    <t>H=1m/sortávolság m x 10</t>
  </si>
  <si>
    <t>össz db/10</t>
  </si>
  <si>
    <t>minden második</t>
  </si>
  <si>
    <t>igen</t>
  </si>
  <si>
    <t>nem</t>
  </si>
  <si>
    <t>csak, ha elég nagyok rajta a csövek</t>
  </si>
  <si>
    <t>23*0,7</t>
  </si>
  <si>
    <t>23/0,9</t>
  </si>
  <si>
    <t>0,9*25,5</t>
  </si>
  <si>
    <t>Mekkora a májusi morzsolt szemtömege a 23%-os 25,5 dekás nyers szemtermésű csőnek?</t>
  </si>
  <si>
    <t>bal szélen</t>
  </si>
  <si>
    <t>középen</t>
  </si>
  <si>
    <t>jobb szélen</t>
  </si>
  <si>
    <t>helyszíni ellenőrzés zárásakor</t>
  </si>
  <si>
    <r>
      <t xml:space="preserve">Becsülje meg egy tábla kijelölt területének termését kg/ha-ban kézi számolással, ha a termőtövek száma 73200, átlagos nyers csősúly 24 dkg, szemnedvesség tartalom 21% </t>
    </r>
    <r>
      <rPr>
        <b/>
        <sz val="11"/>
        <color theme="1"/>
        <rFont val="Calibri"/>
        <family val="2"/>
        <charset val="238"/>
        <scheme val="minor"/>
      </rPr>
      <t>(a G15 cellában végezze el a számítást!)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</si>
</sst>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\(##\)\ ###\-##\-##;[&lt;=6999999999]0#\ \(##\)###\-##\-##;#\ \(##\)\ ###\-##\-##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1F497D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Protection="1"/>
    <xf numFmtId="164" fontId="2" fillId="0" borderId="1" xfId="0" applyNumberFormat="1" applyFont="1" applyFill="1" applyBorder="1" applyProtection="1"/>
    <xf numFmtId="0" fontId="0" fillId="0" borderId="0" xfId="0" applyFill="1" applyProtection="1"/>
    <xf numFmtId="164" fontId="0" fillId="0" borderId="0" xfId="0" applyNumberFormat="1" applyFill="1" applyProtection="1"/>
    <xf numFmtId="0" fontId="0" fillId="0" borderId="0" xfId="0" applyAlignment="1">
      <alignment horizontal="center" vertic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Continuous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164" fontId="0" fillId="0" borderId="0" xfId="0" applyNumberFormat="1" applyFill="1" applyBorder="1" applyAlignment="1" applyProtection="1"/>
    <xf numFmtId="0" fontId="11" fillId="0" borderId="0" xfId="0" applyFont="1" applyFill="1" applyAlignment="1" applyProtection="1">
      <alignment horizontal="centerContinuous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Protection="1"/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/>
    <xf numFmtId="164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0" fillId="0" borderId="0" xfId="0" applyBorder="1"/>
    <xf numFmtId="0" fontId="0" fillId="0" borderId="0" xfId="0" applyFill="1" applyBorder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9" fillId="0" borderId="0" xfId="1" applyFill="1" applyBorder="1" applyProtection="1"/>
    <xf numFmtId="0" fontId="10" fillId="0" borderId="0" xfId="0" applyFont="1" applyFill="1" applyBorder="1" applyAlignment="1" applyProtection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" fillId="0" borderId="0" xfId="0" applyFont="1" applyFill="1" applyAlignment="1" applyProtection="1">
      <alignment horizontal="centerContinuous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16" fontId="0" fillId="0" borderId="0" xfId="0" applyNumberForma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</xf>
    <xf numFmtId="0" fontId="1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6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" fontId="0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9" fillId="0" borderId="0" xfId="1" applyFill="1" applyProtection="1"/>
  </cellXfs>
  <cellStyles count="2">
    <cellStyle name="Hivatkozás" xfId="1" builtinId="8"/>
    <cellStyle name="Normál" xfId="0" builtinId="0"/>
  </cellStyles>
  <dxfs count="11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3</xdr:row>
      <xdr:rowOff>171450</xdr:rowOff>
    </xdr:from>
    <xdr:ext cx="12183720" cy="276909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4136CD11-95C9-40A6-ADE8-EE5D57AA3E34}"/>
            </a:ext>
          </a:extLst>
        </xdr:cNvPr>
        <xdr:cNvSpPr txBox="1"/>
      </xdr:nvSpPr>
      <xdr:spPr>
        <a:xfrm>
          <a:off x="695325" y="742950"/>
          <a:ext cx="12183720" cy="27690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600" b="1"/>
            <a:t>A</a:t>
          </a:r>
          <a:r>
            <a:rPr lang="hu-HU" sz="1600" b="1" baseline="0"/>
            <a:t> "Gyakorlati feladatok" munkalap "Tematika" soraiban lévő feladatokat legcélszerűbb egy közeli versenyzőnél </a:t>
          </a:r>
        </a:p>
        <a:p>
          <a:r>
            <a:rPr lang="hu-HU" sz="1600" b="1" baseline="0"/>
            <a:t>végrehajtani ellenőrzés,vagy termésbecslés során. Új,  még gyakorlatot nem szerzett és a vizsgán részt nem vett </a:t>
          </a:r>
        </a:p>
        <a:p>
          <a:r>
            <a:rPr lang="hu-HU" sz="1600" b="1" baseline="0"/>
            <a:t>ellenőrök részére elvárás, hogy mielőbb egy konkrét ellenőrzésen  az ellenőrök irányítása mellett vegyenek részt </a:t>
          </a:r>
        </a:p>
        <a:p>
          <a:r>
            <a:rPr lang="hu-HU" sz="1600" b="1" baseline="0"/>
            <a:t>a feladatok végrehajtásában. (Beleértve a kombájnok, szállító járművek, mérlegek stb. elleőrzését is.) </a:t>
          </a:r>
        </a:p>
        <a:p>
          <a:r>
            <a:rPr lang="hu-HU" sz="1600" b="1" baseline="0"/>
            <a:t>Ugyanezen a lapon vannak "totó" rendszerű tesztek. A táblázat azonnal jelzi, hogy helyes-e a válasz, vagy sem.</a:t>
          </a:r>
        </a:p>
        <a:p>
          <a:endParaRPr lang="hu-HU" sz="1600" b="1" baseline="0"/>
        </a:p>
        <a:p>
          <a:r>
            <a:rPr lang="hu-HU" sz="1600" b="1"/>
            <a:t>Az "Általános feladatok"</a:t>
          </a:r>
          <a:r>
            <a:rPr lang="hu-HU" sz="1600" b="1" baseline="0"/>
            <a:t> </a:t>
          </a:r>
          <a:r>
            <a:rPr lang="hu-HU" sz="1600" b="1"/>
            <a:t>kérdései szintén a gyakorlati</a:t>
          </a:r>
          <a:r>
            <a:rPr lang="hu-HU" sz="1600" b="1" baseline="0"/>
            <a:t> tudás felmérését célozzák. A totó rendszerű teszt azt jelenti, hogy mindenkinek a saját </a:t>
          </a:r>
        </a:p>
        <a:p>
          <a:r>
            <a:rPr lang="hu-HU" sz="1600" b="1" baseline="0"/>
            <a:t>neve alatt kell kitölteni az oszlopot, s a jobb oldalon mindjárt fel is tűnik az értékelés.</a:t>
          </a:r>
        </a:p>
        <a:p>
          <a:endParaRPr lang="hu-HU" sz="1600" b="1" baseline="0"/>
        </a:p>
        <a:p>
          <a:r>
            <a:rPr lang="hu-HU" sz="1600" b="1" baseline="0"/>
            <a:t>Figyelem! A kitöltésnél az oszlop számát kell megadni (1, 2 vagy 3). Alul történik az összesítés és az értékelés (lásd jelmagyarázat!)</a:t>
          </a:r>
        </a:p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gyarkukoricaklub.hu/data/file/2017/09/14/kukorica-termesbecsles-es-a-betakaritas-bejelentese.pdf?show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P15"/>
  <sheetViews>
    <sheetView workbookViewId="0">
      <selection activeCell="C19" sqref="C19"/>
    </sheetView>
  </sheetViews>
  <sheetFormatPr defaultRowHeight="15" x14ac:dyDescent="0.25"/>
  <cols>
    <col min="1" max="1" width="6.7109375" style="37" bestFit="1" customWidth="1"/>
    <col min="2" max="2" width="18.5703125" style="37" bestFit="1" customWidth="1"/>
    <col min="3" max="3" width="39.7109375" style="37" bestFit="1" customWidth="1"/>
    <col min="4" max="4" width="21.85546875" style="37" bestFit="1" customWidth="1"/>
    <col min="5" max="5" width="49.28515625" style="37" bestFit="1" customWidth="1"/>
    <col min="6" max="6" width="15.85546875" style="37" bestFit="1" customWidth="1"/>
    <col min="7" max="7" width="31.28515625" style="37" bestFit="1" customWidth="1"/>
    <col min="8" max="8" width="27.42578125" style="37" bestFit="1" customWidth="1"/>
    <col min="9" max="9" width="14.7109375" style="37" bestFit="1" customWidth="1"/>
    <col min="10" max="10" width="29.85546875" style="37" bestFit="1" customWidth="1"/>
    <col min="11" max="11" width="15.85546875" style="37" bestFit="1" customWidth="1"/>
    <col min="12" max="12" width="16.42578125" style="37" bestFit="1" customWidth="1"/>
    <col min="13" max="13" width="28.28515625" style="37" bestFit="1" customWidth="1"/>
    <col min="14" max="16" width="9.140625" style="37"/>
  </cols>
  <sheetData>
    <row r="1" spans="1:13" x14ac:dyDescent="0.25">
      <c r="A1" s="25"/>
      <c r="B1" s="35"/>
      <c r="C1" s="35"/>
      <c r="D1" s="35"/>
      <c r="E1" s="35"/>
      <c r="F1" s="36"/>
      <c r="G1" s="35"/>
      <c r="H1" s="35"/>
      <c r="I1" s="35"/>
      <c r="J1" s="35"/>
      <c r="K1" s="35"/>
      <c r="L1" s="35"/>
      <c r="M1" s="35"/>
    </row>
    <row r="2" spans="1:13" x14ac:dyDescent="0.25">
      <c r="A2" s="25"/>
      <c r="B2" s="25"/>
      <c r="C2" s="25"/>
      <c r="D2" s="25"/>
      <c r="E2" s="23"/>
      <c r="F2" s="26"/>
      <c r="G2" s="25"/>
      <c r="H2" s="25"/>
      <c r="I2" s="25"/>
      <c r="J2" s="25"/>
      <c r="K2" s="25"/>
      <c r="L2" s="25"/>
      <c r="M2" s="38"/>
    </row>
    <row r="3" spans="1:13" x14ac:dyDescent="0.25">
      <c r="A3" s="25"/>
      <c r="B3" s="25"/>
      <c r="C3" s="25"/>
      <c r="D3" s="25"/>
      <c r="E3" s="23"/>
      <c r="F3" s="26"/>
      <c r="G3" s="25"/>
      <c r="H3" s="25"/>
      <c r="I3" s="25"/>
      <c r="J3" s="25"/>
      <c r="K3" s="25"/>
      <c r="L3" s="25"/>
      <c r="M3" s="38"/>
    </row>
    <row r="4" spans="1:13" ht="15.75" x14ac:dyDescent="0.25">
      <c r="A4" s="25"/>
      <c r="B4" s="25"/>
      <c r="C4" s="25"/>
      <c r="D4" s="25"/>
      <c r="E4" s="39"/>
      <c r="F4" s="26"/>
      <c r="G4" s="25"/>
      <c r="H4" s="25"/>
      <c r="I4" s="25"/>
      <c r="J4" s="25"/>
      <c r="K4" s="25"/>
      <c r="L4" s="25"/>
      <c r="M4" s="38"/>
    </row>
    <row r="5" spans="1:13" ht="15.75" x14ac:dyDescent="0.25">
      <c r="A5" s="25"/>
      <c r="B5" s="25"/>
      <c r="C5" s="25"/>
      <c r="D5" s="25"/>
      <c r="E5" s="40"/>
      <c r="F5" s="26"/>
      <c r="G5" s="25"/>
      <c r="H5" s="25"/>
      <c r="I5" s="25"/>
      <c r="J5" s="25"/>
      <c r="K5" s="25"/>
      <c r="L5" s="25"/>
      <c r="M5" s="38"/>
    </row>
    <row r="6" spans="1:13" ht="15.75" x14ac:dyDescent="0.25">
      <c r="A6" s="25"/>
      <c r="B6" s="25"/>
      <c r="C6" s="25"/>
      <c r="D6" s="25"/>
      <c r="E6" s="40"/>
      <c r="F6" s="26"/>
      <c r="G6" s="25"/>
      <c r="H6" s="25"/>
      <c r="I6" s="25"/>
      <c r="J6" s="25"/>
      <c r="K6" s="25"/>
      <c r="L6" s="25"/>
      <c r="M6" s="38"/>
    </row>
    <row r="7" spans="1:13" ht="15.75" x14ac:dyDescent="0.25">
      <c r="A7" s="25"/>
      <c r="B7" s="25"/>
      <c r="C7" s="25"/>
      <c r="D7" s="25"/>
      <c r="E7" s="40"/>
      <c r="F7" s="26"/>
      <c r="G7" s="25"/>
      <c r="H7" s="25"/>
      <c r="I7" s="25"/>
      <c r="J7" s="25"/>
      <c r="K7" s="25"/>
      <c r="L7" s="25"/>
      <c r="M7" s="38"/>
    </row>
    <row r="8" spans="1:13" ht="15.75" x14ac:dyDescent="0.25">
      <c r="A8" s="25"/>
      <c r="B8" s="25"/>
      <c r="C8" s="25"/>
      <c r="D8" s="25"/>
      <c r="E8" s="39"/>
      <c r="F8" s="26"/>
      <c r="G8" s="25"/>
      <c r="H8" s="25"/>
      <c r="I8" s="25"/>
      <c r="J8" s="25"/>
      <c r="K8" s="25"/>
      <c r="L8" s="25"/>
      <c r="M8" s="38"/>
    </row>
    <row r="9" spans="1:13" x14ac:dyDescent="0.25">
      <c r="A9" s="23"/>
      <c r="B9" s="23"/>
      <c r="C9" s="23"/>
      <c r="D9" s="23"/>
      <c r="E9" s="23"/>
      <c r="F9" s="24"/>
      <c r="G9" s="25"/>
      <c r="H9" s="25"/>
      <c r="I9" s="25"/>
      <c r="J9" s="25"/>
      <c r="K9" s="25"/>
      <c r="L9" s="25"/>
      <c r="M9" s="38"/>
    </row>
    <row r="10" spans="1:13" x14ac:dyDescent="0.25">
      <c r="A10" s="23"/>
      <c r="B10" s="23"/>
      <c r="C10" s="23"/>
      <c r="D10" s="23"/>
      <c r="E10" s="23"/>
      <c r="F10" s="24"/>
      <c r="G10" s="23"/>
      <c r="H10" s="23"/>
      <c r="I10" s="25"/>
      <c r="J10" s="25"/>
      <c r="K10" s="25"/>
      <c r="L10" s="25"/>
      <c r="M10" s="41"/>
    </row>
    <row r="11" spans="1:13" ht="15.75" x14ac:dyDescent="0.25">
      <c r="A11" s="25"/>
      <c r="B11" s="25"/>
      <c r="C11" s="25"/>
      <c r="D11" s="25"/>
      <c r="E11" s="39"/>
      <c r="F11" s="26"/>
      <c r="G11" s="25"/>
      <c r="H11" s="25"/>
      <c r="I11" s="25"/>
      <c r="J11" s="25"/>
      <c r="K11" s="25"/>
      <c r="L11" s="25"/>
      <c r="M11" s="38"/>
    </row>
    <row r="12" spans="1:13" ht="15.75" x14ac:dyDescent="0.25">
      <c r="A12" s="25"/>
      <c r="B12" s="25"/>
      <c r="C12" s="25"/>
      <c r="D12" s="25"/>
      <c r="E12" s="42"/>
      <c r="F12" s="26"/>
      <c r="G12" s="25"/>
      <c r="H12" s="25"/>
      <c r="I12" s="25"/>
      <c r="J12" s="25"/>
      <c r="K12" s="25"/>
      <c r="L12" s="25"/>
      <c r="M12" s="38"/>
    </row>
    <row r="13" spans="1:13" x14ac:dyDescent="0.25">
      <c r="A13" s="25"/>
      <c r="B13" s="25"/>
      <c r="C13" s="25"/>
      <c r="D13" s="25"/>
      <c r="E13" s="23"/>
      <c r="F13" s="26"/>
      <c r="G13" s="23"/>
      <c r="H13" s="23"/>
      <c r="I13" s="25"/>
      <c r="J13" s="25"/>
      <c r="K13" s="25"/>
      <c r="L13" s="25"/>
      <c r="M13" s="38"/>
    </row>
    <row r="14" spans="1:13" x14ac:dyDescent="0.25">
      <c r="A14" s="25"/>
      <c r="B14" s="25"/>
      <c r="C14" s="25"/>
      <c r="D14" s="25"/>
      <c r="E14" s="23"/>
      <c r="F14" s="26"/>
      <c r="G14" s="25"/>
      <c r="H14" s="25"/>
      <c r="I14" s="25"/>
      <c r="J14" s="25"/>
      <c r="K14" s="25"/>
      <c r="L14" s="25"/>
      <c r="M14" s="38"/>
    </row>
    <row r="15" spans="1:13" x14ac:dyDescent="0.25">
      <c r="A15" s="25"/>
      <c r="B15" s="25"/>
      <c r="C15" s="25"/>
      <c r="D15" s="25"/>
      <c r="E15" s="23"/>
      <c r="F15" s="26"/>
      <c r="G15" s="25"/>
      <c r="H15" s="25"/>
      <c r="I15" s="25"/>
      <c r="J15" s="25"/>
      <c r="K15" s="25"/>
      <c r="L15" s="25"/>
      <c r="M15" s="3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17"/>
  <sheetViews>
    <sheetView workbookViewId="0">
      <selection activeCell="H1" sqref="H1:H1048576"/>
    </sheetView>
  </sheetViews>
  <sheetFormatPr defaultRowHeight="15" x14ac:dyDescent="0.25"/>
  <cols>
    <col min="1" max="1" width="20" style="6" bestFit="1" customWidth="1"/>
    <col min="2" max="2" width="39.7109375" bestFit="1" customWidth="1"/>
    <col min="3" max="3" width="24.85546875" bestFit="1" customWidth="1"/>
    <col min="4" max="4" width="15.85546875" style="33" bestFit="1" customWidth="1"/>
    <col min="5" max="5" width="28.140625" bestFit="1" customWidth="1"/>
    <col min="6" max="6" width="10.28515625" bestFit="1" customWidth="1"/>
    <col min="7" max="7" width="14.7109375" bestFit="1" customWidth="1"/>
    <col min="8" max="8" width="29.85546875" hidden="1" customWidth="1"/>
    <col min="9" max="10" width="15.85546875" bestFit="1" customWidth="1"/>
  </cols>
  <sheetData>
    <row r="1" spans="1:10" ht="15.75" thickBot="1" x14ac:dyDescent="0.3">
      <c r="A1" s="2" t="s">
        <v>18</v>
      </c>
      <c r="B1" s="2" t="s">
        <v>19</v>
      </c>
      <c r="C1" s="2" t="s">
        <v>20</v>
      </c>
      <c r="D1" s="3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26</v>
      </c>
    </row>
    <row r="2" spans="1:10" x14ac:dyDescent="0.25">
      <c r="A2" s="4" t="s">
        <v>115</v>
      </c>
      <c r="B2" s="4" t="s">
        <v>123</v>
      </c>
      <c r="C2" s="4" t="s">
        <v>31</v>
      </c>
      <c r="D2" s="5">
        <v>36305559398</v>
      </c>
      <c r="E2" s="4" t="s">
        <v>124</v>
      </c>
      <c r="F2" s="4"/>
      <c r="G2" s="4" t="s">
        <v>27</v>
      </c>
      <c r="H2" s="4" t="s">
        <v>40</v>
      </c>
      <c r="I2" s="4" t="s">
        <v>28</v>
      </c>
      <c r="J2" s="4" t="s">
        <v>28</v>
      </c>
    </row>
    <row r="3" spans="1:10" x14ac:dyDescent="0.25">
      <c r="A3" s="4" t="s">
        <v>29</v>
      </c>
      <c r="B3" s="4" t="s">
        <v>30</v>
      </c>
      <c r="C3" s="4" t="s">
        <v>43</v>
      </c>
      <c r="D3" s="5">
        <v>6704362836</v>
      </c>
      <c r="E3" s="4" t="s">
        <v>32</v>
      </c>
      <c r="F3" s="4"/>
      <c r="G3" s="4" t="s">
        <v>27</v>
      </c>
      <c r="H3" s="4" t="s">
        <v>33</v>
      </c>
      <c r="I3" s="4" t="s">
        <v>28</v>
      </c>
      <c r="J3" s="4" t="s">
        <v>28</v>
      </c>
    </row>
    <row r="4" spans="1:10" x14ac:dyDescent="0.25">
      <c r="A4" s="4" t="s">
        <v>116</v>
      </c>
      <c r="B4" s="4" t="s">
        <v>125</v>
      </c>
      <c r="C4" s="4" t="s">
        <v>126</v>
      </c>
      <c r="D4" s="5">
        <v>6304183756</v>
      </c>
      <c r="E4" s="4" t="s">
        <v>127</v>
      </c>
      <c r="F4" s="4"/>
      <c r="G4" s="4" t="s">
        <v>27</v>
      </c>
      <c r="H4" s="4" t="s">
        <v>128</v>
      </c>
      <c r="I4" s="4" t="s">
        <v>65</v>
      </c>
      <c r="J4" s="4" t="s">
        <v>28</v>
      </c>
    </row>
    <row r="5" spans="1:10" x14ac:dyDescent="0.25">
      <c r="A5" s="4" t="s">
        <v>34</v>
      </c>
      <c r="B5" s="4" t="s">
        <v>35</v>
      </c>
      <c r="C5" s="4" t="s">
        <v>43</v>
      </c>
      <c r="D5" s="5">
        <v>6704893860</v>
      </c>
      <c r="E5" s="4" t="s">
        <v>36</v>
      </c>
      <c r="F5" s="4"/>
      <c r="G5" s="4" t="s">
        <v>27</v>
      </c>
      <c r="H5" s="4"/>
      <c r="I5" s="4" t="s">
        <v>28</v>
      </c>
      <c r="J5" s="4" t="s">
        <v>28</v>
      </c>
    </row>
    <row r="6" spans="1:10" x14ac:dyDescent="0.25">
      <c r="A6" s="4" t="s">
        <v>37</v>
      </c>
      <c r="B6" s="4" t="s">
        <v>38</v>
      </c>
      <c r="C6" s="4" t="s">
        <v>31</v>
      </c>
      <c r="D6" s="5">
        <v>36701980873</v>
      </c>
      <c r="E6" s="4" t="s">
        <v>39</v>
      </c>
      <c r="F6" s="4"/>
      <c r="G6" s="4" t="s">
        <v>27</v>
      </c>
      <c r="H6" s="4" t="s">
        <v>40</v>
      </c>
      <c r="I6" s="4" t="s">
        <v>28</v>
      </c>
      <c r="J6" s="4" t="s">
        <v>28</v>
      </c>
    </row>
    <row r="7" spans="1:10" x14ac:dyDescent="0.25">
      <c r="A7" s="4" t="s">
        <v>41</v>
      </c>
      <c r="B7" s="4" t="s">
        <v>42</v>
      </c>
      <c r="C7" s="4" t="s">
        <v>31</v>
      </c>
      <c r="D7" s="5">
        <v>6709036929</v>
      </c>
      <c r="E7" s="4" t="s">
        <v>44</v>
      </c>
      <c r="F7" s="4"/>
      <c r="G7" s="4" t="s">
        <v>27</v>
      </c>
      <c r="H7" s="4" t="s">
        <v>33</v>
      </c>
      <c r="I7" s="4" t="s">
        <v>28</v>
      </c>
      <c r="J7" s="4" t="s">
        <v>28</v>
      </c>
    </row>
    <row r="8" spans="1:10" x14ac:dyDescent="0.25">
      <c r="A8" s="4" t="s">
        <v>45</v>
      </c>
      <c r="B8" s="4" t="s">
        <v>46</v>
      </c>
      <c r="C8" s="4" t="s">
        <v>129</v>
      </c>
      <c r="D8" s="5">
        <v>6704594152</v>
      </c>
      <c r="E8" s="4" t="s">
        <v>47</v>
      </c>
      <c r="F8" s="4"/>
      <c r="G8" s="4" t="s">
        <v>27</v>
      </c>
      <c r="H8" s="4" t="s">
        <v>130</v>
      </c>
      <c r="I8" s="4" t="s">
        <v>28</v>
      </c>
      <c r="J8" s="4" t="s">
        <v>28</v>
      </c>
    </row>
    <row r="9" spans="1:10" x14ac:dyDescent="0.25">
      <c r="A9" s="4" t="s">
        <v>117</v>
      </c>
      <c r="B9" s="4" t="s">
        <v>131</v>
      </c>
      <c r="C9" s="4" t="s">
        <v>43</v>
      </c>
      <c r="D9" s="5">
        <v>6704893869</v>
      </c>
      <c r="E9" s="4" t="s">
        <v>132</v>
      </c>
      <c r="F9" s="4"/>
      <c r="G9" s="4" t="s">
        <v>27</v>
      </c>
      <c r="H9" s="4" t="s">
        <v>33</v>
      </c>
      <c r="I9" s="4" t="s">
        <v>28</v>
      </c>
      <c r="J9" s="4" t="s">
        <v>28</v>
      </c>
    </row>
    <row r="10" spans="1:10" x14ac:dyDescent="0.25">
      <c r="A10" s="4" t="s">
        <v>48</v>
      </c>
      <c r="B10" s="4" t="s">
        <v>49</v>
      </c>
      <c r="C10" s="4" t="s">
        <v>43</v>
      </c>
      <c r="D10" s="5">
        <v>36302422870</v>
      </c>
      <c r="E10" s="4" t="s">
        <v>50</v>
      </c>
      <c r="F10" s="4"/>
      <c r="G10" s="4" t="s">
        <v>27</v>
      </c>
      <c r="H10" s="4" t="s">
        <v>33</v>
      </c>
      <c r="I10" s="4" t="s">
        <v>63</v>
      </c>
      <c r="J10" s="4" t="s">
        <v>28</v>
      </c>
    </row>
    <row r="11" spans="1:10" x14ac:dyDescent="0.25">
      <c r="A11" s="4" t="s">
        <v>118</v>
      </c>
      <c r="B11" s="4" t="s">
        <v>133</v>
      </c>
      <c r="C11" s="4" t="s">
        <v>31</v>
      </c>
      <c r="D11" s="5">
        <v>6703765805</v>
      </c>
      <c r="E11" s="4" t="s">
        <v>134</v>
      </c>
      <c r="F11" s="4"/>
      <c r="G11" s="4" t="s">
        <v>27</v>
      </c>
      <c r="H11" s="4" t="s">
        <v>33</v>
      </c>
      <c r="I11" s="4" t="s">
        <v>28</v>
      </c>
      <c r="J11" s="4" t="s">
        <v>28</v>
      </c>
    </row>
    <row r="12" spans="1:10" x14ac:dyDescent="0.25">
      <c r="A12" s="4" t="s">
        <v>51</v>
      </c>
      <c r="B12" s="4" t="s">
        <v>35</v>
      </c>
      <c r="C12" s="4" t="s">
        <v>135</v>
      </c>
      <c r="D12" s="5">
        <v>36704362830</v>
      </c>
      <c r="E12" s="4" t="s">
        <v>52</v>
      </c>
      <c r="F12" s="4"/>
      <c r="G12" s="4" t="s">
        <v>27</v>
      </c>
      <c r="H12" s="4" t="s">
        <v>136</v>
      </c>
      <c r="I12" s="4" t="s">
        <v>28</v>
      </c>
      <c r="J12" s="4" t="s">
        <v>63</v>
      </c>
    </row>
    <row r="13" spans="1:10" x14ac:dyDescent="0.25">
      <c r="A13" s="4" t="s">
        <v>119</v>
      </c>
      <c r="B13" s="4" t="s">
        <v>35</v>
      </c>
      <c r="C13" s="4" t="s">
        <v>31</v>
      </c>
      <c r="D13" s="5">
        <v>6703371222</v>
      </c>
      <c r="E13" s="4" t="s">
        <v>137</v>
      </c>
      <c r="F13" s="4"/>
      <c r="G13" s="4" t="s">
        <v>27</v>
      </c>
      <c r="H13" s="4" t="s">
        <v>33</v>
      </c>
      <c r="I13" s="4" t="s">
        <v>28</v>
      </c>
      <c r="J13" s="4" t="s">
        <v>28</v>
      </c>
    </row>
    <row r="14" spans="1:10" x14ac:dyDescent="0.25">
      <c r="A14" s="4" t="s">
        <v>53</v>
      </c>
      <c r="B14" s="4" t="s">
        <v>49</v>
      </c>
      <c r="C14" s="4" t="s">
        <v>43</v>
      </c>
      <c r="D14" s="5">
        <v>6704893804</v>
      </c>
      <c r="E14" s="4" t="s">
        <v>54</v>
      </c>
      <c r="F14" s="4"/>
      <c r="G14" s="4" t="s">
        <v>27</v>
      </c>
      <c r="H14" s="4"/>
      <c r="I14" s="4" t="s">
        <v>28</v>
      </c>
      <c r="J14" s="4" t="s">
        <v>65</v>
      </c>
    </row>
    <row r="15" spans="1:10" x14ac:dyDescent="0.25">
      <c r="A15" s="4" t="s">
        <v>55</v>
      </c>
      <c r="B15" s="4" t="s">
        <v>56</v>
      </c>
      <c r="C15" s="4" t="s">
        <v>43</v>
      </c>
      <c r="D15" s="5">
        <v>36304287282</v>
      </c>
      <c r="E15" s="4" t="s">
        <v>57</v>
      </c>
      <c r="F15" s="4"/>
      <c r="G15" s="4" t="s">
        <v>27</v>
      </c>
      <c r="H15" s="4" t="s">
        <v>40</v>
      </c>
      <c r="I15" s="4" t="s">
        <v>28</v>
      </c>
    </row>
    <row r="16" spans="1:10" x14ac:dyDescent="0.25">
      <c r="A16" s="4" t="s">
        <v>58</v>
      </c>
      <c r="B16" s="4" t="s">
        <v>35</v>
      </c>
      <c r="C16" s="4" t="s">
        <v>31</v>
      </c>
      <c r="D16" s="5">
        <v>36303488312</v>
      </c>
      <c r="E16" s="4" t="s">
        <v>59</v>
      </c>
      <c r="F16" s="4"/>
      <c r="G16" s="4" t="s">
        <v>27</v>
      </c>
      <c r="H16" s="4"/>
      <c r="I16" s="4" t="s">
        <v>28</v>
      </c>
    </row>
    <row r="17" spans="1:9" x14ac:dyDescent="0.25">
      <c r="A17" s="4" t="s">
        <v>60</v>
      </c>
      <c r="B17" s="4" t="s">
        <v>61</v>
      </c>
      <c r="C17" s="4" t="s">
        <v>138</v>
      </c>
      <c r="D17" s="5">
        <v>36706174302</v>
      </c>
      <c r="E17" s="4" t="s">
        <v>62</v>
      </c>
      <c r="F17" s="4"/>
      <c r="G17" s="4" t="s">
        <v>27</v>
      </c>
      <c r="H17" s="4"/>
      <c r="I17" s="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7"/>
  <sheetViews>
    <sheetView workbookViewId="0">
      <pane xSplit="2" ySplit="1" topLeftCell="C7" activePane="bottomRight" state="frozen"/>
      <selection pane="topRight" activeCell="C1" sqref="C1"/>
      <selection pane="bottomLeft" activeCell="A2" sqref="A2"/>
      <selection pane="bottomRight" activeCell="F15" sqref="F15"/>
    </sheetView>
  </sheetViews>
  <sheetFormatPr defaultRowHeight="15" x14ac:dyDescent="0.25"/>
  <cols>
    <col min="1" max="1" width="9.140625" style="49"/>
    <col min="2" max="2" width="14.28515625" style="50" bestFit="1" customWidth="1"/>
    <col min="3" max="3" width="48.5703125" style="50" customWidth="1"/>
    <col min="4" max="4" width="13.85546875" style="50" customWidth="1"/>
    <col min="5" max="5" width="9.42578125" style="50" bestFit="1" customWidth="1"/>
    <col min="6" max="6" width="13.140625" style="50" customWidth="1"/>
    <col min="7" max="7" width="8" style="44" bestFit="1" customWidth="1"/>
    <col min="8" max="8" width="9.28515625" style="50" bestFit="1" customWidth="1"/>
    <col min="9" max="9" width="11.5703125" style="50" hidden="1" customWidth="1"/>
    <col min="10" max="10" width="16.140625" style="50" bestFit="1" customWidth="1"/>
    <col min="11" max="16384" width="9.140625" style="44"/>
  </cols>
  <sheetData>
    <row r="1" spans="1:11" x14ac:dyDescent="0.25">
      <c r="A1" s="62" t="s">
        <v>15</v>
      </c>
      <c r="B1" s="63" t="s">
        <v>16</v>
      </c>
      <c r="C1" s="63" t="s">
        <v>17</v>
      </c>
      <c r="D1" s="63" t="s">
        <v>153</v>
      </c>
      <c r="E1" s="63" t="s">
        <v>154</v>
      </c>
      <c r="F1" s="63" t="s">
        <v>155</v>
      </c>
      <c r="G1" s="43" t="s">
        <v>67</v>
      </c>
      <c r="H1" s="63" t="s">
        <v>68</v>
      </c>
      <c r="I1" s="63" t="s">
        <v>156</v>
      </c>
      <c r="J1" s="50" t="s">
        <v>148</v>
      </c>
    </row>
    <row r="2" spans="1:11" ht="30" x14ac:dyDescent="0.25">
      <c r="A2" s="49">
        <v>1</v>
      </c>
      <c r="B2" s="64" t="s">
        <v>13</v>
      </c>
      <c r="C2" s="65" t="s">
        <v>0</v>
      </c>
      <c r="D2" s="66"/>
      <c r="E2" s="66"/>
      <c r="F2" s="66"/>
      <c r="G2" s="47"/>
      <c r="H2" s="66"/>
      <c r="I2" s="66"/>
      <c r="J2" s="71" t="s">
        <v>149</v>
      </c>
      <c r="K2" s="44" t="s">
        <v>72</v>
      </c>
    </row>
    <row r="3" spans="1:11" x14ac:dyDescent="0.25">
      <c r="A3" s="49">
        <v>2</v>
      </c>
      <c r="B3" s="64" t="s">
        <v>13</v>
      </c>
      <c r="C3" s="65" t="s">
        <v>1</v>
      </c>
      <c r="D3" s="66"/>
      <c r="E3" s="66"/>
      <c r="F3" s="66"/>
      <c r="G3" s="47"/>
      <c r="H3" s="66"/>
      <c r="I3" s="66"/>
    </row>
    <row r="4" spans="1:11" x14ac:dyDescent="0.25">
      <c r="A4" s="49">
        <v>3</v>
      </c>
      <c r="B4" s="64" t="s">
        <v>13</v>
      </c>
      <c r="C4" s="65" t="s">
        <v>2</v>
      </c>
      <c r="D4" s="66"/>
      <c r="E4" s="66"/>
      <c r="F4" s="66"/>
      <c r="G4" s="47"/>
      <c r="H4" s="66"/>
      <c r="I4" s="66"/>
      <c r="J4" s="50" t="s">
        <v>150</v>
      </c>
    </row>
    <row r="5" spans="1:11" x14ac:dyDescent="0.25">
      <c r="A5" s="49">
        <v>4</v>
      </c>
      <c r="B5" s="64" t="s">
        <v>13</v>
      </c>
      <c r="C5" s="65" t="s">
        <v>3</v>
      </c>
      <c r="D5" s="66"/>
      <c r="E5" s="66"/>
      <c r="F5" s="66"/>
      <c r="G5" s="47"/>
      <c r="H5" s="66"/>
      <c r="I5" s="66"/>
      <c r="J5" s="50" t="s">
        <v>151</v>
      </c>
    </row>
    <row r="6" spans="1:11" ht="30" x14ac:dyDescent="0.25">
      <c r="A6" s="49">
        <v>5</v>
      </c>
      <c r="B6" s="67" t="s">
        <v>13</v>
      </c>
      <c r="C6" s="65" t="s">
        <v>4</v>
      </c>
      <c r="D6" s="66"/>
      <c r="E6" s="66"/>
      <c r="F6" s="66"/>
      <c r="G6" s="47"/>
      <c r="H6" s="66"/>
      <c r="I6" s="66"/>
      <c r="J6" s="50" t="s">
        <v>151</v>
      </c>
    </row>
    <row r="7" spans="1:11" x14ac:dyDescent="0.25">
      <c r="A7" s="49">
        <v>6</v>
      </c>
      <c r="B7" s="67" t="s">
        <v>13</v>
      </c>
      <c r="C7" s="65" t="s">
        <v>5</v>
      </c>
      <c r="D7" s="66"/>
      <c r="E7" s="66"/>
      <c r="F7" s="66"/>
      <c r="G7" s="47"/>
      <c r="H7" s="66"/>
      <c r="I7" s="66"/>
      <c r="J7" s="50" t="s">
        <v>151</v>
      </c>
    </row>
    <row r="8" spans="1:11" x14ac:dyDescent="0.25">
      <c r="A8" s="49">
        <v>7</v>
      </c>
      <c r="B8" s="67" t="s">
        <v>13</v>
      </c>
      <c r="C8" s="65" t="s">
        <v>6</v>
      </c>
      <c r="D8" s="66"/>
      <c r="E8" s="66"/>
      <c r="F8" s="66"/>
      <c r="G8" s="47"/>
      <c r="H8" s="66"/>
      <c r="I8" s="66"/>
      <c r="J8" s="50" t="s">
        <v>175</v>
      </c>
    </row>
    <row r="9" spans="1:11" ht="30" x14ac:dyDescent="0.25">
      <c r="A9" s="49">
        <v>1</v>
      </c>
      <c r="B9" s="68" t="s">
        <v>14</v>
      </c>
      <c r="C9" s="65" t="s">
        <v>7</v>
      </c>
      <c r="D9" s="65">
        <v>1</v>
      </c>
      <c r="E9" s="65">
        <v>5</v>
      </c>
      <c r="F9" s="65">
        <v>3</v>
      </c>
      <c r="G9" s="46"/>
      <c r="H9" s="65">
        <f>IF(G9=I9,1,0)</f>
        <v>0</v>
      </c>
      <c r="I9" s="65">
        <v>3</v>
      </c>
    </row>
    <row r="10" spans="1:11" ht="60" x14ac:dyDescent="0.25">
      <c r="A10" s="49">
        <v>2</v>
      </c>
      <c r="B10" s="68" t="s">
        <v>14</v>
      </c>
      <c r="C10" s="65" t="s">
        <v>8</v>
      </c>
      <c r="D10" s="65" t="s">
        <v>157</v>
      </c>
      <c r="E10" s="65" t="s">
        <v>158</v>
      </c>
      <c r="F10" s="65" t="s">
        <v>159</v>
      </c>
      <c r="G10" s="46"/>
      <c r="H10" s="65">
        <f t="shared" ref="H10:H16" si="0">IF(G10=I10,1,0)</f>
        <v>0</v>
      </c>
      <c r="I10" s="65">
        <v>1</v>
      </c>
    </row>
    <row r="11" spans="1:11" ht="45" x14ac:dyDescent="0.25">
      <c r="A11" s="49">
        <v>3</v>
      </c>
      <c r="B11" s="68" t="s">
        <v>14</v>
      </c>
      <c r="C11" s="65" t="s">
        <v>9</v>
      </c>
      <c r="D11" s="65" t="s">
        <v>160</v>
      </c>
      <c r="E11" s="65" t="s">
        <v>161</v>
      </c>
      <c r="F11" s="65" t="s">
        <v>162</v>
      </c>
      <c r="G11" s="46"/>
      <c r="H11" s="65">
        <f t="shared" si="0"/>
        <v>0</v>
      </c>
      <c r="I11" s="65">
        <v>3</v>
      </c>
    </row>
    <row r="12" spans="1:11" ht="30" x14ac:dyDescent="0.25">
      <c r="A12" s="49">
        <v>4</v>
      </c>
      <c r="B12" s="68" t="s">
        <v>14</v>
      </c>
      <c r="C12" s="65" t="s">
        <v>10</v>
      </c>
      <c r="D12" s="65" t="s">
        <v>163</v>
      </c>
      <c r="E12" s="65" t="s">
        <v>164</v>
      </c>
      <c r="F12" s="69">
        <v>43322</v>
      </c>
      <c r="G12" s="46"/>
      <c r="H12" s="65">
        <f t="shared" si="0"/>
        <v>0</v>
      </c>
      <c r="I12" s="65">
        <v>1</v>
      </c>
    </row>
    <row r="13" spans="1:11" ht="45" x14ac:dyDescent="0.25">
      <c r="A13" s="49">
        <v>5</v>
      </c>
      <c r="B13" s="68" t="s">
        <v>14</v>
      </c>
      <c r="C13" s="65" t="s">
        <v>11</v>
      </c>
      <c r="D13" s="65" t="s">
        <v>165</v>
      </c>
      <c r="E13" s="65" t="s">
        <v>166</v>
      </c>
      <c r="F13" s="65" t="s">
        <v>167</v>
      </c>
      <c r="G13" s="46"/>
      <c r="H13" s="65">
        <f t="shared" si="0"/>
        <v>0</v>
      </c>
      <c r="I13" s="65">
        <v>2</v>
      </c>
    </row>
    <row r="14" spans="1:11" ht="30" x14ac:dyDescent="0.25">
      <c r="A14" s="49">
        <v>6</v>
      </c>
      <c r="B14" s="68" t="s">
        <v>14</v>
      </c>
      <c r="C14" s="65" t="s">
        <v>171</v>
      </c>
      <c r="D14" s="65" t="s">
        <v>168</v>
      </c>
      <c r="E14" s="65" t="s">
        <v>169</v>
      </c>
      <c r="F14" s="65" t="s">
        <v>170</v>
      </c>
      <c r="G14" s="46"/>
      <c r="H14" s="65">
        <f t="shared" si="0"/>
        <v>0</v>
      </c>
      <c r="I14" s="65">
        <v>3</v>
      </c>
    </row>
    <row r="15" spans="1:11" ht="75" x14ac:dyDescent="0.25">
      <c r="A15" s="49">
        <v>7</v>
      </c>
      <c r="B15" s="68" t="s">
        <v>14</v>
      </c>
      <c r="C15" s="65" t="s">
        <v>176</v>
      </c>
      <c r="D15" s="65"/>
      <c r="E15" s="65"/>
      <c r="F15" s="65">
        <v>2</v>
      </c>
      <c r="G15" s="46"/>
      <c r="H15" s="65">
        <f t="shared" si="0"/>
        <v>0</v>
      </c>
      <c r="I15" s="65">
        <f>73200*(24*79/85.5)/100</f>
        <v>16232.42105263158</v>
      </c>
    </row>
    <row r="16" spans="1:11" x14ac:dyDescent="0.25">
      <c r="A16" s="49">
        <v>11</v>
      </c>
      <c r="B16" s="68" t="s">
        <v>14</v>
      </c>
      <c r="C16" s="70" t="s">
        <v>12</v>
      </c>
      <c r="D16" s="70" t="s">
        <v>172</v>
      </c>
      <c r="E16" s="70" t="s">
        <v>173</v>
      </c>
      <c r="F16" s="70" t="s">
        <v>174</v>
      </c>
      <c r="G16" s="48"/>
      <c r="H16" s="65">
        <f t="shared" si="0"/>
        <v>0</v>
      </c>
      <c r="I16" s="70">
        <v>2</v>
      </c>
    </row>
    <row r="17" spans="7:7" x14ac:dyDescent="0.25">
      <c r="G17" s="44">
        <f>SUM(H9:H16)/COUNTA(H9:H16)*100</f>
        <v>0</v>
      </c>
    </row>
  </sheetData>
  <sheetProtection algorithmName="SHA-512" hashValue="I5oqSt/c+G3XWhQG3yal4eeN4yHmf+PD+i7eQF+Wiic+/Z2Lo2rYY5X5/RE3xUiXfw+zGAM8ruf/9wRlU7ddsA==" saltValue="VEohOLhGji68AccnXKC5pg==" spinCount="100000" sheet="1" objects="1" scenarios="1"/>
  <conditionalFormatting sqref="H9:H16">
    <cfRule type="cellIs" dxfId="10" priority="1" operator="lessThan">
      <formula>1</formula>
    </cfRule>
    <cfRule type="cellIs" dxfId="9" priority="2" operator="equal">
      <formula>1</formula>
    </cfRule>
  </conditionalFormatting>
  <hyperlinks>
    <hyperlink ref="J2" r:id="rId1" xr:uid="{863B659A-EA1B-4BC6-A0E0-1E9B4BB6CDBA}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P25"/>
  <sheetViews>
    <sheetView tabSelected="1" workbookViewId="0">
      <pane xSplit="5" ySplit="2" topLeftCell="P3" activePane="bottomRight" state="frozen"/>
      <selection pane="topRight" activeCell="F1" sqref="F1"/>
      <selection pane="bottomLeft" activeCell="A3" sqref="A3"/>
      <selection pane="bottomRight" activeCell="F4" sqref="F4"/>
    </sheetView>
  </sheetViews>
  <sheetFormatPr defaultRowHeight="15" x14ac:dyDescent="0.25"/>
  <cols>
    <col min="1" max="1" width="9.140625" style="50"/>
    <col min="2" max="2" width="49" style="60" customWidth="1"/>
    <col min="3" max="4" width="9.140625" style="50"/>
    <col min="5" max="5" width="15.140625" style="50" customWidth="1"/>
    <col min="6" max="13" width="9.140625" style="44"/>
    <col min="14" max="14" width="14.140625" style="44" customWidth="1"/>
    <col min="15" max="22" width="9.140625" style="44"/>
    <col min="23" max="39" width="9.140625" style="50"/>
    <col min="40" max="40" width="0" style="61" hidden="1" customWidth="1"/>
    <col min="41" max="41" width="9.140625" style="61"/>
    <col min="42" max="42" width="9.140625" style="50"/>
    <col min="43" max="16384" width="9.140625" style="44"/>
  </cols>
  <sheetData>
    <row r="1" spans="1:42" x14ac:dyDescent="0.25">
      <c r="A1" s="7"/>
      <c r="B1" s="15"/>
      <c r="C1" s="8" t="s">
        <v>66</v>
      </c>
      <c r="D1" s="8"/>
      <c r="E1" s="8"/>
      <c r="F1" s="51" t="s">
        <v>67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8" t="s">
        <v>68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27" t="s">
        <v>69</v>
      </c>
      <c r="AO1" s="30"/>
    </row>
    <row r="2" spans="1:42" s="45" customFormat="1" ht="45" x14ac:dyDescent="0.25">
      <c r="A2" s="9" t="s">
        <v>70</v>
      </c>
      <c r="B2" s="16" t="s">
        <v>71</v>
      </c>
      <c r="C2" s="9" t="s">
        <v>120</v>
      </c>
      <c r="D2" s="9" t="s">
        <v>121</v>
      </c>
      <c r="E2" s="9" t="s">
        <v>122</v>
      </c>
      <c r="F2" s="52" t="s">
        <v>115</v>
      </c>
      <c r="G2" s="52" t="s">
        <v>29</v>
      </c>
      <c r="H2" s="52" t="s">
        <v>116</v>
      </c>
      <c r="I2" s="52" t="s">
        <v>34</v>
      </c>
      <c r="J2" s="52" t="s">
        <v>37</v>
      </c>
      <c r="K2" s="52" t="s">
        <v>41</v>
      </c>
      <c r="L2" s="52" t="s">
        <v>45</v>
      </c>
      <c r="M2" s="52" t="s">
        <v>117</v>
      </c>
      <c r="N2" s="52" t="s">
        <v>48</v>
      </c>
      <c r="O2" s="52" t="s">
        <v>118</v>
      </c>
      <c r="P2" s="52" t="s">
        <v>51</v>
      </c>
      <c r="Q2" s="52" t="s">
        <v>119</v>
      </c>
      <c r="R2" s="52" t="s">
        <v>53</v>
      </c>
      <c r="S2" s="52" t="s">
        <v>55</v>
      </c>
      <c r="T2" s="52" t="s">
        <v>58</v>
      </c>
      <c r="U2" s="52" t="s">
        <v>60</v>
      </c>
      <c r="V2" s="52" t="s">
        <v>64</v>
      </c>
      <c r="W2" s="14" t="s">
        <v>115</v>
      </c>
      <c r="X2" s="14" t="s">
        <v>29</v>
      </c>
      <c r="Y2" s="14" t="s">
        <v>116</v>
      </c>
      <c r="Z2" s="14" t="s">
        <v>34</v>
      </c>
      <c r="AA2" s="14" t="s">
        <v>37</v>
      </c>
      <c r="AB2" s="14" t="s">
        <v>41</v>
      </c>
      <c r="AC2" s="14" t="s">
        <v>45</v>
      </c>
      <c r="AD2" s="14" t="s">
        <v>117</v>
      </c>
      <c r="AE2" s="14" t="s">
        <v>48</v>
      </c>
      <c r="AF2" s="14" t="s">
        <v>118</v>
      </c>
      <c r="AG2" s="14" t="s">
        <v>51</v>
      </c>
      <c r="AH2" s="14" t="s">
        <v>119</v>
      </c>
      <c r="AI2" s="14" t="s">
        <v>53</v>
      </c>
      <c r="AJ2" s="14" t="s">
        <v>55</v>
      </c>
      <c r="AK2" s="14" t="s">
        <v>58</v>
      </c>
      <c r="AL2" s="14" t="s">
        <v>60</v>
      </c>
      <c r="AM2" s="14" t="s">
        <v>64</v>
      </c>
      <c r="AN2" s="28" t="s">
        <v>72</v>
      </c>
      <c r="AO2" s="29"/>
      <c r="AP2" s="49"/>
    </row>
    <row r="3" spans="1:42" s="45" customFormat="1" ht="30" x14ac:dyDescent="0.25">
      <c r="A3" s="10">
        <v>1</v>
      </c>
      <c r="B3" s="11" t="s">
        <v>73</v>
      </c>
      <c r="C3" s="12" t="s">
        <v>74</v>
      </c>
      <c r="D3" s="12" t="s">
        <v>75</v>
      </c>
      <c r="E3" s="12" t="s">
        <v>76</v>
      </c>
      <c r="F3" s="53">
        <v>2</v>
      </c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10">
        <f t="shared" ref="W3:W18" si="0">IF(F3=$AN3,1,0)</f>
        <v>1</v>
      </c>
      <c r="X3" s="10">
        <f t="shared" ref="X3:AM18" si="1">IF(G3=$AN3,1,0)</f>
        <v>0</v>
      </c>
      <c r="Y3" s="10">
        <f t="shared" si="1"/>
        <v>0</v>
      </c>
      <c r="Z3" s="10">
        <f t="shared" si="1"/>
        <v>0</v>
      </c>
      <c r="AA3" s="10">
        <f t="shared" si="1"/>
        <v>0</v>
      </c>
      <c r="AB3" s="10">
        <f t="shared" si="1"/>
        <v>0</v>
      </c>
      <c r="AC3" s="10">
        <f t="shared" si="1"/>
        <v>0</v>
      </c>
      <c r="AD3" s="10">
        <f t="shared" si="1"/>
        <v>0</v>
      </c>
      <c r="AE3" s="10">
        <f t="shared" si="1"/>
        <v>0</v>
      </c>
      <c r="AF3" s="10">
        <f t="shared" si="1"/>
        <v>0</v>
      </c>
      <c r="AG3" s="10">
        <f t="shared" si="1"/>
        <v>0</v>
      </c>
      <c r="AH3" s="10">
        <f t="shared" si="1"/>
        <v>0</v>
      </c>
      <c r="AI3" s="10">
        <f t="shared" si="1"/>
        <v>0</v>
      </c>
      <c r="AJ3" s="10">
        <f t="shared" si="1"/>
        <v>0</v>
      </c>
      <c r="AK3" s="10">
        <f t="shared" si="1"/>
        <v>0</v>
      </c>
      <c r="AL3" s="10">
        <f t="shared" si="1"/>
        <v>0</v>
      </c>
      <c r="AM3" s="10">
        <f t="shared" si="1"/>
        <v>0</v>
      </c>
      <c r="AN3" s="29">
        <v>2</v>
      </c>
      <c r="AO3" s="31"/>
      <c r="AP3" s="49"/>
    </row>
    <row r="4" spans="1:42" s="45" customFormat="1" ht="30" x14ac:dyDescent="0.25">
      <c r="A4" s="10">
        <v>2</v>
      </c>
      <c r="B4" s="11" t="s">
        <v>77</v>
      </c>
      <c r="C4" s="12" t="s">
        <v>74</v>
      </c>
      <c r="D4" s="12" t="s">
        <v>78</v>
      </c>
      <c r="E4" s="12" t="s">
        <v>79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10">
        <f t="shared" si="0"/>
        <v>0</v>
      </c>
      <c r="X4" s="10">
        <f t="shared" si="1"/>
        <v>0</v>
      </c>
      <c r="Y4" s="10">
        <f t="shared" si="1"/>
        <v>0</v>
      </c>
      <c r="Z4" s="10">
        <f t="shared" si="1"/>
        <v>0</v>
      </c>
      <c r="AA4" s="10">
        <f t="shared" si="1"/>
        <v>0</v>
      </c>
      <c r="AB4" s="10">
        <f t="shared" si="1"/>
        <v>0</v>
      </c>
      <c r="AC4" s="10">
        <f t="shared" si="1"/>
        <v>0</v>
      </c>
      <c r="AD4" s="10">
        <f t="shared" si="1"/>
        <v>0</v>
      </c>
      <c r="AE4" s="10">
        <f t="shared" si="1"/>
        <v>0</v>
      </c>
      <c r="AF4" s="10">
        <f t="shared" si="1"/>
        <v>0</v>
      </c>
      <c r="AG4" s="10">
        <f t="shared" si="1"/>
        <v>0</v>
      </c>
      <c r="AH4" s="10">
        <f t="shared" si="1"/>
        <v>0</v>
      </c>
      <c r="AI4" s="10">
        <f t="shared" si="1"/>
        <v>0</v>
      </c>
      <c r="AJ4" s="10">
        <f t="shared" si="1"/>
        <v>0</v>
      </c>
      <c r="AK4" s="10">
        <f t="shared" si="1"/>
        <v>0</v>
      </c>
      <c r="AL4" s="10">
        <f t="shared" si="1"/>
        <v>0</v>
      </c>
      <c r="AM4" s="10">
        <f t="shared" si="1"/>
        <v>0</v>
      </c>
      <c r="AN4" s="29">
        <v>3</v>
      </c>
      <c r="AO4" s="31">
        <v>3</v>
      </c>
      <c r="AP4" s="49"/>
    </row>
    <row r="5" spans="1:42" s="45" customFormat="1" ht="30" x14ac:dyDescent="0.25">
      <c r="A5" s="10">
        <v>3</v>
      </c>
      <c r="B5" s="11" t="s">
        <v>80</v>
      </c>
      <c r="C5" s="12" t="s">
        <v>74</v>
      </c>
      <c r="D5" s="12" t="s">
        <v>75</v>
      </c>
      <c r="E5" s="12" t="s">
        <v>78</v>
      </c>
      <c r="F5" s="53"/>
      <c r="G5" s="53"/>
      <c r="H5" s="5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10">
        <f t="shared" si="0"/>
        <v>0</v>
      </c>
      <c r="X5" s="10">
        <f t="shared" si="1"/>
        <v>0</v>
      </c>
      <c r="Y5" s="10">
        <f t="shared" si="1"/>
        <v>0</v>
      </c>
      <c r="Z5" s="10">
        <f t="shared" si="1"/>
        <v>0</v>
      </c>
      <c r="AA5" s="10">
        <f t="shared" si="1"/>
        <v>0</v>
      </c>
      <c r="AB5" s="10">
        <f t="shared" si="1"/>
        <v>0</v>
      </c>
      <c r="AC5" s="10">
        <f t="shared" si="1"/>
        <v>0</v>
      </c>
      <c r="AD5" s="10">
        <f t="shared" si="1"/>
        <v>0</v>
      </c>
      <c r="AE5" s="10">
        <f t="shared" si="1"/>
        <v>0</v>
      </c>
      <c r="AF5" s="10">
        <f t="shared" si="1"/>
        <v>0</v>
      </c>
      <c r="AG5" s="10">
        <f t="shared" si="1"/>
        <v>0</v>
      </c>
      <c r="AH5" s="10">
        <f t="shared" si="1"/>
        <v>0</v>
      </c>
      <c r="AI5" s="10">
        <f t="shared" si="1"/>
        <v>0</v>
      </c>
      <c r="AJ5" s="10">
        <f t="shared" si="1"/>
        <v>0</v>
      </c>
      <c r="AK5" s="10">
        <f t="shared" si="1"/>
        <v>0</v>
      </c>
      <c r="AL5" s="10">
        <f t="shared" si="1"/>
        <v>0</v>
      </c>
      <c r="AM5" s="10">
        <f t="shared" si="1"/>
        <v>0</v>
      </c>
      <c r="AN5" s="29">
        <v>3</v>
      </c>
      <c r="AO5" s="31"/>
      <c r="AP5" s="49"/>
    </row>
    <row r="6" spans="1:42" s="45" customFormat="1" ht="17.25" x14ac:dyDescent="0.25">
      <c r="A6" s="10">
        <v>4</v>
      </c>
      <c r="B6" s="11" t="s">
        <v>81</v>
      </c>
      <c r="C6" s="12" t="s">
        <v>74</v>
      </c>
      <c r="D6" s="12" t="s">
        <v>75</v>
      </c>
      <c r="E6" s="12" t="s">
        <v>82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10">
        <f t="shared" si="0"/>
        <v>0</v>
      </c>
      <c r="X6" s="10">
        <f t="shared" si="1"/>
        <v>0</v>
      </c>
      <c r="Y6" s="10">
        <f t="shared" si="1"/>
        <v>0</v>
      </c>
      <c r="Z6" s="10">
        <f t="shared" si="1"/>
        <v>0</v>
      </c>
      <c r="AA6" s="10">
        <f t="shared" si="1"/>
        <v>0</v>
      </c>
      <c r="AB6" s="10">
        <f t="shared" si="1"/>
        <v>0</v>
      </c>
      <c r="AC6" s="10">
        <f t="shared" si="1"/>
        <v>0</v>
      </c>
      <c r="AD6" s="10">
        <f t="shared" si="1"/>
        <v>0</v>
      </c>
      <c r="AE6" s="10">
        <f t="shared" si="1"/>
        <v>0</v>
      </c>
      <c r="AF6" s="10">
        <f t="shared" si="1"/>
        <v>0</v>
      </c>
      <c r="AG6" s="10">
        <f t="shared" si="1"/>
        <v>0</v>
      </c>
      <c r="AH6" s="10">
        <f t="shared" si="1"/>
        <v>0</v>
      </c>
      <c r="AI6" s="10">
        <f t="shared" si="1"/>
        <v>0</v>
      </c>
      <c r="AJ6" s="10">
        <f t="shared" si="1"/>
        <v>0</v>
      </c>
      <c r="AK6" s="10">
        <f t="shared" si="1"/>
        <v>0</v>
      </c>
      <c r="AL6" s="10">
        <f t="shared" si="1"/>
        <v>0</v>
      </c>
      <c r="AM6" s="10">
        <f t="shared" si="1"/>
        <v>0</v>
      </c>
      <c r="AN6" s="29">
        <v>1</v>
      </c>
      <c r="AO6" s="31"/>
      <c r="AP6" s="49"/>
    </row>
    <row r="7" spans="1:42" s="45" customFormat="1" ht="17.25" x14ac:dyDescent="0.25">
      <c r="A7" s="10">
        <v>5</v>
      </c>
      <c r="B7" s="11" t="s">
        <v>83</v>
      </c>
      <c r="C7" s="12" t="s">
        <v>74</v>
      </c>
      <c r="D7" s="12" t="s">
        <v>84</v>
      </c>
      <c r="E7" s="12" t="s">
        <v>85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10">
        <f t="shared" si="0"/>
        <v>0</v>
      </c>
      <c r="X7" s="10">
        <f t="shared" si="1"/>
        <v>0</v>
      </c>
      <c r="Y7" s="10">
        <f t="shared" si="1"/>
        <v>0</v>
      </c>
      <c r="Z7" s="10">
        <f t="shared" si="1"/>
        <v>0</v>
      </c>
      <c r="AA7" s="10">
        <f t="shared" si="1"/>
        <v>0</v>
      </c>
      <c r="AB7" s="10">
        <f t="shared" si="1"/>
        <v>0</v>
      </c>
      <c r="AC7" s="10">
        <f t="shared" si="1"/>
        <v>0</v>
      </c>
      <c r="AD7" s="10">
        <f t="shared" si="1"/>
        <v>0</v>
      </c>
      <c r="AE7" s="10">
        <f t="shared" si="1"/>
        <v>0</v>
      </c>
      <c r="AF7" s="10">
        <f t="shared" si="1"/>
        <v>0</v>
      </c>
      <c r="AG7" s="10">
        <f t="shared" si="1"/>
        <v>0</v>
      </c>
      <c r="AH7" s="10">
        <f t="shared" si="1"/>
        <v>0</v>
      </c>
      <c r="AI7" s="10">
        <f t="shared" si="1"/>
        <v>0</v>
      </c>
      <c r="AJ7" s="10">
        <f t="shared" si="1"/>
        <v>0</v>
      </c>
      <c r="AK7" s="10">
        <f t="shared" si="1"/>
        <v>0</v>
      </c>
      <c r="AL7" s="10">
        <f t="shared" si="1"/>
        <v>0</v>
      </c>
      <c r="AM7" s="10">
        <f t="shared" si="1"/>
        <v>0</v>
      </c>
      <c r="AN7" s="29">
        <v>2</v>
      </c>
      <c r="AO7" s="31"/>
      <c r="AP7" s="49"/>
    </row>
    <row r="8" spans="1:42" s="45" customFormat="1" ht="32.25" x14ac:dyDescent="0.25">
      <c r="A8" s="10">
        <v>6</v>
      </c>
      <c r="B8" s="11" t="s">
        <v>86</v>
      </c>
      <c r="C8" s="12" t="s">
        <v>74</v>
      </c>
      <c r="D8" s="12" t="s">
        <v>87</v>
      </c>
      <c r="E8" s="12" t="s">
        <v>88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0">
        <f t="shared" si="0"/>
        <v>0</v>
      </c>
      <c r="X8" s="10">
        <f t="shared" si="1"/>
        <v>0</v>
      </c>
      <c r="Y8" s="10">
        <f t="shared" si="1"/>
        <v>0</v>
      </c>
      <c r="Z8" s="10">
        <f t="shared" si="1"/>
        <v>0</v>
      </c>
      <c r="AA8" s="10">
        <f t="shared" si="1"/>
        <v>0</v>
      </c>
      <c r="AB8" s="10">
        <f t="shared" si="1"/>
        <v>0</v>
      </c>
      <c r="AC8" s="10">
        <f t="shared" si="1"/>
        <v>0</v>
      </c>
      <c r="AD8" s="10">
        <f t="shared" si="1"/>
        <v>0</v>
      </c>
      <c r="AE8" s="10">
        <f t="shared" si="1"/>
        <v>0</v>
      </c>
      <c r="AF8" s="10">
        <f t="shared" si="1"/>
        <v>0</v>
      </c>
      <c r="AG8" s="10">
        <f t="shared" si="1"/>
        <v>0</v>
      </c>
      <c r="AH8" s="10">
        <f t="shared" si="1"/>
        <v>0</v>
      </c>
      <c r="AI8" s="10">
        <f t="shared" si="1"/>
        <v>0</v>
      </c>
      <c r="AJ8" s="10">
        <f t="shared" si="1"/>
        <v>0</v>
      </c>
      <c r="AK8" s="10">
        <f t="shared" si="1"/>
        <v>0</v>
      </c>
      <c r="AL8" s="10">
        <f t="shared" si="1"/>
        <v>0</v>
      </c>
      <c r="AM8" s="10">
        <f t="shared" si="1"/>
        <v>0</v>
      </c>
      <c r="AN8" s="29">
        <v>3</v>
      </c>
      <c r="AO8" s="31">
        <v>3</v>
      </c>
      <c r="AP8" s="49"/>
    </row>
    <row r="9" spans="1:42" s="45" customFormat="1" ht="30" x14ac:dyDescent="0.25">
      <c r="A9" s="10">
        <v>7</v>
      </c>
      <c r="B9" s="11" t="s">
        <v>89</v>
      </c>
      <c r="C9" s="12" t="s">
        <v>74</v>
      </c>
      <c r="D9" s="12" t="s">
        <v>90</v>
      </c>
      <c r="E9" s="12" t="s">
        <v>91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10">
        <f t="shared" si="0"/>
        <v>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0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0</v>
      </c>
      <c r="AF9" s="10">
        <f t="shared" si="1"/>
        <v>0</v>
      </c>
      <c r="AG9" s="10">
        <f t="shared" si="1"/>
        <v>0</v>
      </c>
      <c r="AH9" s="10">
        <f t="shared" si="1"/>
        <v>0</v>
      </c>
      <c r="AI9" s="10">
        <f t="shared" si="1"/>
        <v>0</v>
      </c>
      <c r="AJ9" s="10">
        <f t="shared" si="1"/>
        <v>0</v>
      </c>
      <c r="AK9" s="10">
        <f t="shared" si="1"/>
        <v>0</v>
      </c>
      <c r="AL9" s="10">
        <f t="shared" si="1"/>
        <v>0</v>
      </c>
      <c r="AM9" s="10">
        <f t="shared" si="1"/>
        <v>0</v>
      </c>
      <c r="AN9" s="29">
        <v>2</v>
      </c>
      <c r="AO9" s="31"/>
      <c r="AP9" s="49"/>
    </row>
    <row r="10" spans="1:42" s="45" customFormat="1" ht="60" x14ac:dyDescent="0.25">
      <c r="A10" s="10">
        <v>8</v>
      </c>
      <c r="B10" s="11" t="s">
        <v>92</v>
      </c>
      <c r="C10" s="12" t="s">
        <v>93</v>
      </c>
      <c r="D10" s="12" t="s">
        <v>94</v>
      </c>
      <c r="E10" s="12" t="s">
        <v>95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10">
        <f t="shared" si="0"/>
        <v>0</v>
      </c>
      <c r="X10" s="10">
        <f t="shared" si="1"/>
        <v>0</v>
      </c>
      <c r="Y10" s="10">
        <f t="shared" si="1"/>
        <v>0</v>
      </c>
      <c r="Z10" s="10">
        <f t="shared" si="1"/>
        <v>0</v>
      </c>
      <c r="AA10" s="10">
        <f t="shared" si="1"/>
        <v>0</v>
      </c>
      <c r="AB10" s="10">
        <f t="shared" si="1"/>
        <v>0</v>
      </c>
      <c r="AC10" s="10">
        <f t="shared" si="1"/>
        <v>0</v>
      </c>
      <c r="AD10" s="10">
        <f t="shared" si="1"/>
        <v>0</v>
      </c>
      <c r="AE10" s="10">
        <f t="shared" si="1"/>
        <v>0</v>
      </c>
      <c r="AF10" s="10">
        <f t="shared" si="1"/>
        <v>0</v>
      </c>
      <c r="AG10" s="10">
        <f t="shared" si="1"/>
        <v>0</v>
      </c>
      <c r="AH10" s="10">
        <f t="shared" si="1"/>
        <v>0</v>
      </c>
      <c r="AI10" s="10">
        <f t="shared" si="1"/>
        <v>0</v>
      </c>
      <c r="AJ10" s="10">
        <f t="shared" si="1"/>
        <v>0</v>
      </c>
      <c r="AK10" s="10">
        <f t="shared" si="1"/>
        <v>0</v>
      </c>
      <c r="AL10" s="10">
        <f t="shared" si="1"/>
        <v>0</v>
      </c>
      <c r="AM10" s="10">
        <f t="shared" si="1"/>
        <v>0</v>
      </c>
      <c r="AN10" s="29">
        <v>2</v>
      </c>
      <c r="AO10" s="31"/>
      <c r="AP10" s="49"/>
    </row>
    <row r="11" spans="1:42" s="45" customFormat="1" x14ac:dyDescent="0.25">
      <c r="A11" s="10">
        <v>9</v>
      </c>
      <c r="B11" s="11" t="s">
        <v>96</v>
      </c>
      <c r="C11" s="13">
        <v>3</v>
      </c>
      <c r="D11" s="13">
        <v>6</v>
      </c>
      <c r="E11" s="12" t="s">
        <v>97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10">
        <f t="shared" si="0"/>
        <v>0</v>
      </c>
      <c r="X11" s="10">
        <f t="shared" si="1"/>
        <v>0</v>
      </c>
      <c r="Y11" s="10">
        <f t="shared" si="1"/>
        <v>0</v>
      </c>
      <c r="Z11" s="10">
        <f t="shared" si="1"/>
        <v>0</v>
      </c>
      <c r="AA11" s="10">
        <f t="shared" si="1"/>
        <v>0</v>
      </c>
      <c r="AB11" s="10">
        <f t="shared" si="1"/>
        <v>0</v>
      </c>
      <c r="AC11" s="10">
        <f t="shared" si="1"/>
        <v>0</v>
      </c>
      <c r="AD11" s="10">
        <f t="shared" si="1"/>
        <v>0</v>
      </c>
      <c r="AE11" s="10">
        <f t="shared" si="1"/>
        <v>0</v>
      </c>
      <c r="AF11" s="10">
        <f t="shared" si="1"/>
        <v>0</v>
      </c>
      <c r="AG11" s="10">
        <f t="shared" si="1"/>
        <v>0</v>
      </c>
      <c r="AH11" s="10">
        <f t="shared" si="1"/>
        <v>0</v>
      </c>
      <c r="AI11" s="10">
        <f t="shared" si="1"/>
        <v>0</v>
      </c>
      <c r="AJ11" s="10">
        <f t="shared" si="1"/>
        <v>0</v>
      </c>
      <c r="AK11" s="10">
        <f t="shared" si="1"/>
        <v>0</v>
      </c>
      <c r="AL11" s="10">
        <f t="shared" si="1"/>
        <v>0</v>
      </c>
      <c r="AM11" s="10">
        <f t="shared" si="1"/>
        <v>0</v>
      </c>
      <c r="AN11" s="29">
        <v>3</v>
      </c>
      <c r="AO11" s="31"/>
      <c r="AP11" s="49"/>
    </row>
    <row r="12" spans="1:42" s="45" customFormat="1" x14ac:dyDescent="0.25">
      <c r="A12" s="10">
        <v>10</v>
      </c>
      <c r="B12" s="11" t="s">
        <v>98</v>
      </c>
      <c r="C12" s="13">
        <v>3</v>
      </c>
      <c r="D12" s="13">
        <v>6</v>
      </c>
      <c r="E12" s="12" t="s">
        <v>99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10">
        <f t="shared" si="0"/>
        <v>0</v>
      </c>
      <c r="X12" s="10">
        <f t="shared" si="1"/>
        <v>0</v>
      </c>
      <c r="Y12" s="10">
        <f t="shared" si="1"/>
        <v>0</v>
      </c>
      <c r="Z12" s="10">
        <f t="shared" si="1"/>
        <v>0</v>
      </c>
      <c r="AA12" s="10">
        <f t="shared" si="1"/>
        <v>0</v>
      </c>
      <c r="AB12" s="10">
        <f t="shared" si="1"/>
        <v>0</v>
      </c>
      <c r="AC12" s="10">
        <f t="shared" si="1"/>
        <v>0</v>
      </c>
      <c r="AD12" s="10">
        <f t="shared" si="1"/>
        <v>0</v>
      </c>
      <c r="AE12" s="10">
        <f t="shared" si="1"/>
        <v>0</v>
      </c>
      <c r="AF12" s="10">
        <f t="shared" si="1"/>
        <v>0</v>
      </c>
      <c r="AG12" s="10">
        <f t="shared" si="1"/>
        <v>0</v>
      </c>
      <c r="AH12" s="10">
        <f t="shared" si="1"/>
        <v>0</v>
      </c>
      <c r="AI12" s="10">
        <f t="shared" si="1"/>
        <v>0</v>
      </c>
      <c r="AJ12" s="10">
        <f t="shared" si="1"/>
        <v>0</v>
      </c>
      <c r="AK12" s="10">
        <f t="shared" si="1"/>
        <v>0</v>
      </c>
      <c r="AL12" s="10">
        <f t="shared" si="1"/>
        <v>0</v>
      </c>
      <c r="AM12" s="10">
        <f t="shared" si="1"/>
        <v>0</v>
      </c>
      <c r="AN12" s="29" t="s">
        <v>100</v>
      </c>
      <c r="AO12" s="31"/>
      <c r="AP12" s="49"/>
    </row>
    <row r="13" spans="1:42" s="45" customFormat="1" ht="30" x14ac:dyDescent="0.25">
      <c r="A13" s="10">
        <v>11</v>
      </c>
      <c r="B13" s="11" t="s">
        <v>101</v>
      </c>
      <c r="C13" s="13">
        <v>15</v>
      </c>
      <c r="D13" s="13">
        <v>13.5</v>
      </c>
      <c r="E13" s="13">
        <v>14.5</v>
      </c>
      <c r="F13" s="55"/>
      <c r="G13" s="55"/>
      <c r="H13" s="55"/>
      <c r="I13" s="53"/>
      <c r="J13" s="53"/>
      <c r="K13" s="53"/>
      <c r="L13" s="53"/>
      <c r="M13" s="53"/>
      <c r="N13" s="56"/>
      <c r="O13" s="53"/>
      <c r="P13" s="53"/>
      <c r="Q13" s="53"/>
      <c r="R13" s="53"/>
      <c r="S13" s="53"/>
      <c r="T13" s="53"/>
      <c r="U13" s="53"/>
      <c r="V13" s="53"/>
      <c r="W13" s="10">
        <f t="shared" si="0"/>
        <v>0</v>
      </c>
      <c r="X13" s="10">
        <f t="shared" si="1"/>
        <v>0</v>
      </c>
      <c r="Y13" s="10">
        <f t="shared" si="1"/>
        <v>0</v>
      </c>
      <c r="Z13" s="10">
        <f t="shared" si="1"/>
        <v>0</v>
      </c>
      <c r="AA13" s="10">
        <f t="shared" si="1"/>
        <v>0</v>
      </c>
      <c r="AB13" s="10">
        <f t="shared" si="1"/>
        <v>0</v>
      </c>
      <c r="AC13" s="10">
        <f t="shared" si="1"/>
        <v>0</v>
      </c>
      <c r="AD13" s="10">
        <f t="shared" si="1"/>
        <v>0</v>
      </c>
      <c r="AE13" s="10">
        <f t="shared" si="1"/>
        <v>0</v>
      </c>
      <c r="AF13" s="10">
        <f t="shared" si="1"/>
        <v>0</v>
      </c>
      <c r="AG13" s="10">
        <f t="shared" si="1"/>
        <v>0</v>
      </c>
      <c r="AH13" s="10">
        <f t="shared" si="1"/>
        <v>0</v>
      </c>
      <c r="AI13" s="10">
        <f t="shared" si="1"/>
        <v>0</v>
      </c>
      <c r="AJ13" s="10">
        <f t="shared" si="1"/>
        <v>0</v>
      </c>
      <c r="AK13" s="10">
        <f t="shared" si="1"/>
        <v>0</v>
      </c>
      <c r="AL13" s="10">
        <f t="shared" si="1"/>
        <v>0</v>
      </c>
      <c r="AM13" s="10">
        <f t="shared" si="1"/>
        <v>0</v>
      </c>
      <c r="AN13" s="29">
        <v>3</v>
      </c>
      <c r="AO13" s="31"/>
      <c r="AP13" s="49"/>
    </row>
    <row r="14" spans="1:42" s="45" customFormat="1" ht="45" x14ac:dyDescent="0.25">
      <c r="A14" s="10">
        <v>12</v>
      </c>
      <c r="B14" s="11" t="s">
        <v>102</v>
      </c>
      <c r="C14" s="12" t="s">
        <v>103</v>
      </c>
      <c r="D14" s="12" t="s">
        <v>104</v>
      </c>
      <c r="E14" s="12" t="s">
        <v>105</v>
      </c>
      <c r="F14" s="53"/>
      <c r="G14" s="53"/>
      <c r="H14" s="53"/>
      <c r="I14" s="53"/>
      <c r="J14" s="53"/>
      <c r="K14" s="53"/>
      <c r="L14" s="53"/>
      <c r="M14" s="53"/>
      <c r="N14" s="56"/>
      <c r="O14" s="53"/>
      <c r="P14" s="53"/>
      <c r="Q14" s="53"/>
      <c r="R14" s="53"/>
      <c r="S14" s="53"/>
      <c r="T14" s="53"/>
      <c r="U14" s="53"/>
      <c r="V14" s="53"/>
      <c r="W14" s="10">
        <f t="shared" si="0"/>
        <v>0</v>
      </c>
      <c r="X14" s="10">
        <f t="shared" si="1"/>
        <v>0</v>
      </c>
      <c r="Y14" s="10">
        <f t="shared" si="1"/>
        <v>0</v>
      </c>
      <c r="Z14" s="10">
        <f t="shared" si="1"/>
        <v>0</v>
      </c>
      <c r="AA14" s="10">
        <f t="shared" si="1"/>
        <v>0</v>
      </c>
      <c r="AB14" s="10">
        <f t="shared" si="1"/>
        <v>0</v>
      </c>
      <c r="AC14" s="10">
        <f t="shared" si="1"/>
        <v>0</v>
      </c>
      <c r="AD14" s="10">
        <f t="shared" si="1"/>
        <v>0</v>
      </c>
      <c r="AE14" s="10">
        <f t="shared" si="1"/>
        <v>0</v>
      </c>
      <c r="AF14" s="10">
        <f t="shared" si="1"/>
        <v>0</v>
      </c>
      <c r="AG14" s="10">
        <f t="shared" si="1"/>
        <v>0</v>
      </c>
      <c r="AH14" s="10">
        <f t="shared" si="1"/>
        <v>0</v>
      </c>
      <c r="AI14" s="10">
        <f t="shared" si="1"/>
        <v>0</v>
      </c>
      <c r="AJ14" s="10">
        <f t="shared" si="1"/>
        <v>0</v>
      </c>
      <c r="AK14" s="10">
        <f t="shared" si="1"/>
        <v>0</v>
      </c>
      <c r="AL14" s="10">
        <f t="shared" si="1"/>
        <v>0</v>
      </c>
      <c r="AM14" s="10">
        <f t="shared" si="1"/>
        <v>0</v>
      </c>
      <c r="AN14" s="29">
        <v>3</v>
      </c>
      <c r="AO14" s="31"/>
      <c r="AP14" s="49"/>
    </row>
    <row r="15" spans="1:42" s="45" customFormat="1" ht="60" x14ac:dyDescent="0.25">
      <c r="A15" s="10">
        <v>13</v>
      </c>
      <c r="B15" s="11" t="s">
        <v>106</v>
      </c>
      <c r="C15" s="13"/>
      <c r="D15" s="13"/>
      <c r="E15" s="12">
        <f>234*(100-18.3)/(100-14.5)</f>
        <v>223.6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10">
        <f t="shared" si="0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0">
        <f t="shared" si="1"/>
        <v>0</v>
      </c>
      <c r="AI15" s="10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>
        <f t="shared" si="1"/>
        <v>0</v>
      </c>
      <c r="AN15" s="29">
        <v>223.6</v>
      </c>
      <c r="AO15" s="31"/>
      <c r="AP15" s="49"/>
    </row>
    <row r="16" spans="1:42" s="45" customFormat="1" ht="45" x14ac:dyDescent="0.25">
      <c r="A16" s="10">
        <v>14</v>
      </c>
      <c r="B16" s="11" t="s">
        <v>107</v>
      </c>
      <c r="C16" s="12"/>
      <c r="D16" s="12"/>
      <c r="E16" s="1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7"/>
      <c r="Q16" s="57"/>
      <c r="R16" s="57"/>
      <c r="S16" s="57"/>
      <c r="T16" s="57"/>
      <c r="U16" s="57"/>
      <c r="V16" s="57"/>
      <c r="W16" s="10">
        <f t="shared" si="0"/>
        <v>0</v>
      </c>
      <c r="X16" s="10">
        <f t="shared" si="1"/>
        <v>0</v>
      </c>
      <c r="Y16" s="10">
        <f t="shared" si="1"/>
        <v>0</v>
      </c>
      <c r="Z16" s="10">
        <f t="shared" si="1"/>
        <v>0</v>
      </c>
      <c r="AA16" s="10">
        <f t="shared" si="1"/>
        <v>0</v>
      </c>
      <c r="AB16" s="10">
        <f t="shared" si="1"/>
        <v>0</v>
      </c>
      <c r="AC16" s="10">
        <f t="shared" si="1"/>
        <v>0</v>
      </c>
      <c r="AD16" s="10">
        <f t="shared" si="1"/>
        <v>0</v>
      </c>
      <c r="AE16" s="10">
        <f t="shared" si="1"/>
        <v>0</v>
      </c>
      <c r="AF16" s="10">
        <f t="shared" si="1"/>
        <v>0</v>
      </c>
      <c r="AG16" s="10">
        <f t="shared" si="1"/>
        <v>0</v>
      </c>
      <c r="AH16" s="10">
        <f t="shared" si="1"/>
        <v>0</v>
      </c>
      <c r="AI16" s="10">
        <f t="shared" si="1"/>
        <v>0</v>
      </c>
      <c r="AJ16" s="10">
        <f t="shared" si="1"/>
        <v>0</v>
      </c>
      <c r="AK16" s="10">
        <f t="shared" si="1"/>
        <v>0</v>
      </c>
      <c r="AL16" s="10">
        <f t="shared" si="1"/>
        <v>0</v>
      </c>
      <c r="AM16" s="10">
        <f t="shared" si="1"/>
        <v>0</v>
      </c>
      <c r="AN16" s="29">
        <f>(0.75*6*345)*11*3</f>
        <v>51232.5</v>
      </c>
      <c r="AO16" s="31"/>
      <c r="AP16" s="49"/>
    </row>
    <row r="17" spans="1:42" s="45" customFormat="1" ht="30" x14ac:dyDescent="0.25">
      <c r="A17" s="10">
        <v>15</v>
      </c>
      <c r="B17" s="11" t="s">
        <v>108</v>
      </c>
      <c r="C17" s="13">
        <v>10</v>
      </c>
      <c r="D17" s="13">
        <v>3</v>
      </c>
      <c r="E17" s="13">
        <v>5</v>
      </c>
      <c r="F17" s="55"/>
      <c r="G17" s="55"/>
      <c r="H17" s="55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10">
        <f t="shared" si="0"/>
        <v>0</v>
      </c>
      <c r="X17" s="10">
        <f t="shared" si="1"/>
        <v>0</v>
      </c>
      <c r="Y17" s="10">
        <f t="shared" si="1"/>
        <v>0</v>
      </c>
      <c r="Z17" s="10">
        <f t="shared" si="1"/>
        <v>0</v>
      </c>
      <c r="AA17" s="10">
        <f t="shared" si="1"/>
        <v>0</v>
      </c>
      <c r="AB17" s="10">
        <f t="shared" si="1"/>
        <v>0</v>
      </c>
      <c r="AC17" s="10">
        <f t="shared" si="1"/>
        <v>0</v>
      </c>
      <c r="AD17" s="10">
        <f t="shared" si="1"/>
        <v>0</v>
      </c>
      <c r="AE17" s="10">
        <f t="shared" si="1"/>
        <v>0</v>
      </c>
      <c r="AF17" s="10">
        <f t="shared" si="1"/>
        <v>0</v>
      </c>
      <c r="AG17" s="10">
        <f t="shared" si="1"/>
        <v>0</v>
      </c>
      <c r="AH17" s="10">
        <f t="shared" si="1"/>
        <v>0</v>
      </c>
      <c r="AI17" s="10">
        <f t="shared" si="1"/>
        <v>0</v>
      </c>
      <c r="AJ17" s="10">
        <f t="shared" si="1"/>
        <v>0</v>
      </c>
      <c r="AK17" s="10">
        <f t="shared" si="1"/>
        <v>0</v>
      </c>
      <c r="AL17" s="10">
        <f t="shared" si="1"/>
        <v>0</v>
      </c>
      <c r="AM17" s="10">
        <f t="shared" si="1"/>
        <v>0</v>
      </c>
      <c r="AN17" s="29">
        <v>2</v>
      </c>
      <c r="AO17" s="31"/>
      <c r="AP17" s="49"/>
    </row>
    <row r="18" spans="1:42" s="45" customFormat="1" ht="30" x14ac:dyDescent="0.25">
      <c r="A18" s="10">
        <v>16</v>
      </c>
      <c r="B18" s="11" t="s">
        <v>152</v>
      </c>
      <c r="C18" s="13">
        <v>1</v>
      </c>
      <c r="D18" s="13">
        <v>3</v>
      </c>
      <c r="E18" s="13">
        <v>5</v>
      </c>
      <c r="F18" s="55"/>
      <c r="G18" s="55"/>
      <c r="H18" s="58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10">
        <f t="shared" si="0"/>
        <v>0</v>
      </c>
      <c r="X18" s="10">
        <f t="shared" si="1"/>
        <v>0</v>
      </c>
      <c r="Y18" s="10">
        <f t="shared" si="1"/>
        <v>0</v>
      </c>
      <c r="Z18" s="10">
        <f t="shared" si="1"/>
        <v>0</v>
      </c>
      <c r="AA18" s="10">
        <f t="shared" si="1"/>
        <v>0</v>
      </c>
      <c r="AB18" s="10">
        <f t="shared" si="1"/>
        <v>0</v>
      </c>
      <c r="AC18" s="10">
        <f t="shared" si="1"/>
        <v>0</v>
      </c>
      <c r="AD18" s="10">
        <f t="shared" si="1"/>
        <v>0</v>
      </c>
      <c r="AE18" s="10">
        <f t="shared" si="1"/>
        <v>0</v>
      </c>
      <c r="AF18" s="10">
        <f t="shared" si="1"/>
        <v>0</v>
      </c>
      <c r="AG18" s="10">
        <f t="shared" si="1"/>
        <v>0</v>
      </c>
      <c r="AH18" s="10">
        <f t="shared" si="1"/>
        <v>0</v>
      </c>
      <c r="AI18" s="10">
        <f t="shared" si="1"/>
        <v>0</v>
      </c>
      <c r="AJ18" s="10">
        <f t="shared" si="1"/>
        <v>0</v>
      </c>
      <c r="AK18" s="10">
        <f t="shared" si="1"/>
        <v>0</v>
      </c>
      <c r="AL18" s="10">
        <f t="shared" si="1"/>
        <v>0</v>
      </c>
      <c r="AM18" s="10">
        <f t="shared" ref="AM18" si="2">IF(V18=$AN18,1,0)</f>
        <v>0</v>
      </c>
      <c r="AN18" s="29">
        <v>2</v>
      </c>
      <c r="AO18" s="31"/>
      <c r="AP18" s="49"/>
    </row>
    <row r="19" spans="1:42" x14ac:dyDescent="0.25">
      <c r="A19" s="4"/>
      <c r="B19" s="17"/>
      <c r="C19" s="4"/>
      <c r="D19" s="4"/>
      <c r="E19" s="4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4">
        <f>SUM(W3:W18)</f>
        <v>1</v>
      </c>
      <c r="X19" s="4">
        <f t="shared" ref="X19:AF19" si="3">SUM(X3:X18)</f>
        <v>0</v>
      </c>
      <c r="Y19" s="4">
        <f t="shared" si="3"/>
        <v>0</v>
      </c>
      <c r="Z19" s="4">
        <f t="shared" si="3"/>
        <v>0</v>
      </c>
      <c r="AA19" s="4">
        <f t="shared" si="3"/>
        <v>0</v>
      </c>
      <c r="AB19" s="4">
        <f t="shared" si="3"/>
        <v>0</v>
      </c>
      <c r="AC19" s="4">
        <f t="shared" si="3"/>
        <v>0</v>
      </c>
      <c r="AD19" s="4">
        <f t="shared" si="3"/>
        <v>0</v>
      </c>
      <c r="AE19" s="4">
        <f t="shared" si="3"/>
        <v>0</v>
      </c>
      <c r="AF19" s="4">
        <f t="shared" si="3"/>
        <v>0</v>
      </c>
      <c r="AG19" s="4">
        <f t="shared" ref="AG19:AM19" si="4">SUM(AG3:AG18)</f>
        <v>0</v>
      </c>
      <c r="AH19" s="4">
        <f t="shared" si="4"/>
        <v>0</v>
      </c>
      <c r="AI19" s="4">
        <f t="shared" si="4"/>
        <v>0</v>
      </c>
      <c r="AJ19" s="4">
        <f t="shared" si="4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  <c r="AN19" s="30"/>
      <c r="AO19" s="32"/>
    </row>
    <row r="20" spans="1:42" x14ac:dyDescent="0.25">
      <c r="A20" s="4"/>
      <c r="B20" s="17"/>
      <c r="C20" s="4"/>
      <c r="D20" s="4"/>
      <c r="E20" s="4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4">
        <f>W19/16*100</f>
        <v>6.25</v>
      </c>
      <c r="X20" s="4">
        <f t="shared" ref="X20:AF20" si="5">X19/16*100</f>
        <v>0</v>
      </c>
      <c r="Y20" s="4">
        <f t="shared" si="5"/>
        <v>0</v>
      </c>
      <c r="Z20" s="4">
        <f t="shared" si="5"/>
        <v>0</v>
      </c>
      <c r="AA20" s="4">
        <f t="shared" si="5"/>
        <v>0</v>
      </c>
      <c r="AB20" s="4">
        <f t="shared" si="5"/>
        <v>0</v>
      </c>
      <c r="AC20" s="4">
        <f t="shared" si="5"/>
        <v>0</v>
      </c>
      <c r="AD20" s="4">
        <f t="shared" si="5"/>
        <v>0</v>
      </c>
      <c r="AE20" s="4">
        <f t="shared" si="5"/>
        <v>0</v>
      </c>
      <c r="AF20" s="4">
        <f t="shared" si="5"/>
        <v>0</v>
      </c>
      <c r="AG20" s="4">
        <f t="shared" ref="AG20:AM20" si="6">AG19/16*100</f>
        <v>0</v>
      </c>
      <c r="AH20" s="4">
        <f t="shared" si="6"/>
        <v>0</v>
      </c>
      <c r="AI20" s="4">
        <f t="shared" si="6"/>
        <v>0</v>
      </c>
      <c r="AJ20" s="4">
        <f t="shared" si="6"/>
        <v>0</v>
      </c>
      <c r="AK20" s="4">
        <f t="shared" si="6"/>
        <v>0</v>
      </c>
      <c r="AL20" s="4">
        <f t="shared" si="6"/>
        <v>0</v>
      </c>
      <c r="AM20" s="4">
        <f t="shared" si="6"/>
        <v>0</v>
      </c>
      <c r="AN20" s="30"/>
      <c r="AO20" s="32"/>
    </row>
    <row r="21" spans="1:42" x14ac:dyDescent="0.25">
      <c r="A21" s="4"/>
      <c r="B21" s="17"/>
      <c r="C21" s="4"/>
      <c r="D21" s="4"/>
      <c r="E21" s="4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30"/>
      <c r="AO21" s="32"/>
    </row>
    <row r="22" spans="1:42" x14ac:dyDescent="0.25">
      <c r="A22" s="4"/>
      <c r="B22" s="17"/>
      <c r="C22" s="4"/>
      <c r="D22" s="4"/>
      <c r="E22" s="4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0"/>
      <c r="AO22" s="32"/>
    </row>
    <row r="23" spans="1:42" x14ac:dyDescent="0.25">
      <c r="A23" s="4"/>
      <c r="B23" s="17"/>
      <c r="C23" s="4"/>
      <c r="D23" s="4"/>
      <c r="E23" s="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0"/>
      <c r="AO23" s="32"/>
    </row>
    <row r="24" spans="1:42" x14ac:dyDescent="0.25">
      <c r="A24" s="4"/>
      <c r="B24" s="17"/>
      <c r="C24" s="4"/>
      <c r="D24" s="4"/>
      <c r="E24" s="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30"/>
      <c r="AO24" s="32"/>
    </row>
    <row r="25" spans="1:42" x14ac:dyDescent="0.25">
      <c r="A25" s="4"/>
      <c r="B25" s="17"/>
      <c r="C25" s="4"/>
      <c r="D25" s="4"/>
      <c r="E25" s="4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0"/>
      <c r="AO25" s="32"/>
    </row>
  </sheetData>
  <sheetProtection algorithmName="SHA-512" hashValue="hFY/gpo2xHr9ydZtcM1dAe3T5Bhu0CSn40M9zCUdhansgQdq+nTgHQub/08/b+6sw3wHCGcXW5DbO2JE3EcP1A==" saltValue="5icbw6y1MsFmxouSKbJS5A==" spinCount="100000" sheet="1" objects="1" scenarios="1"/>
  <conditionalFormatting sqref="W3:AM18">
    <cfRule type="cellIs" dxfId="8" priority="8" operator="equal">
      <formula>0</formula>
    </cfRule>
    <cfRule type="cellIs" dxfId="7" priority="9" operator="equal">
      <formula>1</formula>
    </cfRule>
  </conditionalFormatting>
  <conditionalFormatting sqref="W20:AM20">
    <cfRule type="cellIs" dxfId="6" priority="1" operator="greaterThan">
      <formula>95</formula>
    </cfRule>
    <cfRule type="cellIs" dxfId="5" priority="2" operator="greaterThan">
      <formula>90</formula>
    </cfRule>
    <cfRule type="cellIs" dxfId="4" priority="3" operator="greaterThan">
      <formula>85</formula>
    </cfRule>
    <cfRule type="cellIs" dxfId="3" priority="4" operator="greaterThan">
      <formula>80</formula>
    </cfRule>
    <cfRule type="cellIs" dxfId="2" priority="5" operator="greaterThan">
      <formula>95</formula>
    </cfRule>
    <cfRule type="cellIs" dxfId="1" priority="6" operator="greaterThan">
      <formula>90</formula>
    </cfRule>
    <cfRule type="cellIs" dxfId="0" priority="7" operator="greaterThan">
      <formula>85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7"/>
  <sheetViews>
    <sheetView workbookViewId="0">
      <selection activeCell="C9" sqref="C9"/>
    </sheetView>
  </sheetViews>
  <sheetFormatPr defaultRowHeight="15" x14ac:dyDescent="0.25"/>
  <cols>
    <col min="1" max="1" width="10.5703125" bestFit="1" customWidth="1"/>
    <col min="2" max="2" width="9.140625" style="1"/>
    <col min="3" max="3" width="9.140625" style="34"/>
    <col min="4" max="4" width="26" bestFit="1" customWidth="1"/>
  </cols>
  <sheetData>
    <row r="1" spans="1:4" x14ac:dyDescent="0.25">
      <c r="B1" s="1" t="s">
        <v>139</v>
      </c>
      <c r="C1" s="34" t="s">
        <v>141</v>
      </c>
      <c r="D1" t="s">
        <v>140</v>
      </c>
    </row>
    <row r="2" spans="1:4" x14ac:dyDescent="0.25">
      <c r="A2" t="s">
        <v>146</v>
      </c>
      <c r="B2" s="18"/>
      <c r="C2" s="34" t="s">
        <v>142</v>
      </c>
      <c r="D2" s="22" t="s">
        <v>109</v>
      </c>
    </row>
    <row r="3" spans="1:4" x14ac:dyDescent="0.25">
      <c r="A3" t="s">
        <v>146</v>
      </c>
      <c r="B3" s="19"/>
      <c r="C3" s="34" t="s">
        <v>143</v>
      </c>
      <c r="D3" s="22" t="s">
        <v>110</v>
      </c>
    </row>
    <row r="4" spans="1:4" x14ac:dyDescent="0.25">
      <c r="A4" t="s">
        <v>146</v>
      </c>
      <c r="B4" s="20"/>
      <c r="C4" s="34" t="s">
        <v>144</v>
      </c>
      <c r="D4" s="22" t="s">
        <v>111</v>
      </c>
    </row>
    <row r="5" spans="1:4" x14ac:dyDescent="0.25">
      <c r="A5" t="s">
        <v>146</v>
      </c>
      <c r="B5" s="21"/>
      <c r="C5" s="34" t="s">
        <v>145</v>
      </c>
      <c r="D5" s="22" t="s">
        <v>114</v>
      </c>
    </row>
    <row r="6" spans="1:4" x14ac:dyDescent="0.25">
      <c r="A6" t="s">
        <v>147</v>
      </c>
      <c r="B6" s="18"/>
      <c r="C6" s="34">
        <v>1</v>
      </c>
      <c r="D6" s="22" t="s">
        <v>112</v>
      </c>
    </row>
    <row r="7" spans="1:4" x14ac:dyDescent="0.25">
      <c r="A7" t="s">
        <v>147</v>
      </c>
      <c r="B7" s="21"/>
      <c r="C7" s="34">
        <v>0</v>
      </c>
      <c r="D7" s="2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Info</vt:lpstr>
      <vt:lpstr>Névsor</vt:lpstr>
      <vt:lpstr>Gyakorlati feladatok</vt:lpstr>
      <vt:lpstr>Általános feladatok</vt:lpstr>
      <vt:lpstr>Jelmagyarázat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Szieberth Dénes</dc:creator>
  <cp:lastModifiedBy>Szieberth Dénes</cp:lastModifiedBy>
  <cp:lastPrinted>2018-09-13T05:44:54Z</cp:lastPrinted>
  <dcterms:created xsi:type="dcterms:W3CDTF">2017-08-07T04:04:41Z</dcterms:created>
  <dcterms:modified xsi:type="dcterms:W3CDTF">2018-09-16T03:18:59Z</dcterms:modified>
</cp:coreProperties>
</file>